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0436" windowHeight="8976" activeTab="3"/>
  </bookViews>
  <sheets>
    <sheet name="96CK" sheetId="13" r:id="rId1"/>
    <sheet name="97 CK" sheetId="15" r:id="rId2"/>
    <sheet name="99 CK" sheetId="16" r:id="rId3"/>
    <sheet name="100 CK" sheetId="17" r:id="rId4"/>
    <sheet name="101CK" sheetId="18" r:id="rId5"/>
    <sheet name="102CK" sheetId="19" r:id="rId6"/>
  </sheets>
  <definedNames>
    <definedName name="page\x2dtotal" localSheetId="3">'100 CK'!$A$35</definedName>
    <definedName name="page\x2dtotal" localSheetId="4">'101CK'!$A$34</definedName>
    <definedName name="page\x2dtotal">#REF!</definedName>
    <definedName name="page\x2dtotal\x2dmaster0" localSheetId="3">'100 CK'!$A$35</definedName>
    <definedName name="page\x2dtotal\x2dmaster0" localSheetId="4">'101CK'!$A$34</definedName>
    <definedName name="page\x2dtotal\x2dmaster0">#REF!</definedName>
  </definedNames>
  <calcPr calcId="152511"/>
</workbook>
</file>

<file path=xl/calcChain.xml><?xml version="1.0" encoding="utf-8"?>
<calcChain xmlns="http://schemas.openxmlformats.org/spreadsheetml/2006/main">
  <c r="E13" i="15" l="1"/>
  <c r="E12" i="15"/>
  <c r="E58" i="15"/>
  <c r="D45" i="15"/>
  <c r="C17" i="13"/>
  <c r="K13" i="18" l="1"/>
  <c r="K15" i="18"/>
  <c r="K17" i="18"/>
  <c r="K18" i="18"/>
  <c r="K19" i="18"/>
  <c r="K20" i="18"/>
  <c r="K21" i="18"/>
  <c r="K23" i="18"/>
  <c r="K24" i="18"/>
  <c r="K25" i="18"/>
  <c r="K26" i="18"/>
  <c r="K27" i="18"/>
  <c r="K28" i="18"/>
  <c r="K29" i="18"/>
  <c r="K30" i="18"/>
  <c r="K31" i="18"/>
  <c r="K32" i="18"/>
  <c r="K12" i="18"/>
  <c r="J13" i="18"/>
  <c r="J14" i="18"/>
  <c r="J15" i="18"/>
  <c r="J16" i="18"/>
  <c r="J17" i="18"/>
  <c r="J18" i="18"/>
  <c r="J19" i="18"/>
  <c r="J20" i="18"/>
  <c r="J21" i="18"/>
  <c r="J22" i="18"/>
  <c r="J23" i="18"/>
  <c r="J24" i="18"/>
  <c r="J25" i="18"/>
  <c r="J26" i="18"/>
  <c r="J27" i="18"/>
  <c r="J28" i="18"/>
  <c r="J29" i="18"/>
  <c r="J30" i="18"/>
  <c r="J31" i="18"/>
  <c r="J32" i="18"/>
  <c r="J12" i="18"/>
  <c r="D11" i="18"/>
  <c r="J11" i="18" s="1"/>
  <c r="E11" i="18"/>
  <c r="K11" i="18" s="1"/>
  <c r="C13" i="18"/>
  <c r="I13" i="18" s="1"/>
  <c r="C14" i="18"/>
  <c r="I14" i="18" s="1"/>
  <c r="C15" i="18"/>
  <c r="I15" i="18" s="1"/>
  <c r="C16" i="18"/>
  <c r="I16" i="18" s="1"/>
  <c r="C17" i="18"/>
  <c r="I17" i="18" s="1"/>
  <c r="C18" i="18"/>
  <c r="I18" i="18" s="1"/>
  <c r="C19" i="18"/>
  <c r="I19" i="18" s="1"/>
  <c r="C20" i="18"/>
  <c r="I20" i="18" s="1"/>
  <c r="C21" i="18"/>
  <c r="I21" i="18" s="1"/>
  <c r="C22" i="18"/>
  <c r="I22" i="18" s="1"/>
  <c r="C23" i="18"/>
  <c r="I23" i="18" s="1"/>
  <c r="C24" i="18"/>
  <c r="I24" i="18" s="1"/>
  <c r="C25" i="18"/>
  <c r="I25" i="18" s="1"/>
  <c r="C26" i="18"/>
  <c r="I26" i="18" s="1"/>
  <c r="C27" i="18"/>
  <c r="I27" i="18" s="1"/>
  <c r="C28" i="18"/>
  <c r="I28" i="18" s="1"/>
  <c r="C29" i="18"/>
  <c r="I29" i="18" s="1"/>
  <c r="C30" i="18"/>
  <c r="I30" i="18" s="1"/>
  <c r="C31" i="18"/>
  <c r="I31" i="18" s="1"/>
  <c r="C32" i="18"/>
  <c r="I32" i="18" s="1"/>
  <c r="C12" i="18"/>
  <c r="I12" i="18" s="1"/>
  <c r="C11" i="18" l="1"/>
  <c r="I11" i="18" s="1"/>
  <c r="E39" i="16" l="1"/>
  <c r="G56" i="15"/>
  <c r="G55" i="15"/>
  <c r="G54" i="15"/>
  <c r="G53" i="15"/>
  <c r="G52" i="15"/>
  <c r="G51" i="15"/>
  <c r="G50" i="15"/>
  <c r="G49" i="15"/>
  <c r="G48" i="15"/>
  <c r="G47" i="15"/>
  <c r="G45" i="15"/>
  <c r="G44" i="15"/>
  <c r="G43" i="15"/>
  <c r="G41" i="15"/>
  <c r="G40" i="15"/>
  <c r="G33" i="15"/>
  <c r="G34" i="15"/>
  <c r="G35" i="15"/>
  <c r="G36" i="15"/>
  <c r="G37" i="15"/>
  <c r="G38" i="15"/>
  <c r="G32" i="15"/>
  <c r="H56" i="15"/>
  <c r="H55" i="15"/>
  <c r="H47" i="15"/>
  <c r="H45" i="15"/>
  <c r="H44" i="15"/>
  <c r="H43" i="15"/>
  <c r="H41" i="15"/>
  <c r="H40" i="15"/>
  <c r="H33" i="15"/>
  <c r="H34" i="15"/>
  <c r="H35" i="15"/>
  <c r="H36" i="15"/>
  <c r="H37" i="15"/>
  <c r="H38" i="15"/>
  <c r="E9" i="16"/>
  <c r="E12" i="16"/>
  <c r="E26" i="16"/>
  <c r="E29" i="16"/>
  <c r="E30" i="16"/>
  <c r="E31" i="16"/>
  <c r="E32" i="16"/>
  <c r="E34" i="16"/>
  <c r="E35" i="16"/>
  <c r="E36" i="16"/>
  <c r="E37" i="16"/>
  <c r="E38" i="16"/>
  <c r="E28" i="16"/>
  <c r="D10" i="16"/>
  <c r="D13" i="16"/>
  <c r="D8" i="16"/>
  <c r="C26" i="16"/>
  <c r="C10" i="16" s="1"/>
  <c r="C8" i="16" s="1"/>
  <c r="E8" i="16" s="1"/>
  <c r="E10" i="16" l="1"/>
  <c r="E32" i="15"/>
  <c r="E33" i="15"/>
  <c r="H48" i="15"/>
  <c r="H49" i="15"/>
  <c r="H50" i="15"/>
  <c r="H51" i="15"/>
  <c r="H52" i="15"/>
  <c r="H53" i="15"/>
  <c r="C32" i="15"/>
  <c r="D32" i="15"/>
  <c r="F32" i="15"/>
  <c r="H32" i="15" s="1"/>
  <c r="D56" i="15"/>
  <c r="D14" i="15" s="1"/>
  <c r="C56" i="15"/>
  <c r="D13" i="15" l="1"/>
  <c r="H14" i="15"/>
  <c r="F14" i="15"/>
  <c r="F13" i="15" s="1"/>
  <c r="C14" i="15"/>
  <c r="E14" i="15"/>
  <c r="D12" i="15" l="1"/>
  <c r="H12" i="15" s="1"/>
  <c r="H13" i="15"/>
  <c r="C13" i="15"/>
  <c r="G14" i="15"/>
  <c r="C12" i="15" l="1"/>
  <c r="G12" i="15" s="1"/>
  <c r="G13" i="15"/>
  <c r="E26" i="13" l="1"/>
  <c r="E27" i="13"/>
  <c r="E28" i="13"/>
  <c r="E18" i="13"/>
  <c r="E19" i="13"/>
  <c r="E20" i="13"/>
  <c r="E21" i="13"/>
  <c r="E22" i="13"/>
  <c r="C26" i="13"/>
  <c r="C25" i="13" s="1"/>
  <c r="E25" i="13" s="1"/>
  <c r="C16" i="13" l="1"/>
  <c r="D17" i="13"/>
  <c r="E17" i="13" s="1"/>
  <c r="D18" i="13"/>
  <c r="C20" i="13"/>
  <c r="D26" i="13" l="1"/>
  <c r="D25" i="13" s="1"/>
  <c r="D20" i="13" l="1"/>
  <c r="D16" i="13" s="1"/>
</calcChain>
</file>

<file path=xl/sharedStrings.xml><?xml version="1.0" encoding="utf-8"?>
<sst xmlns="http://schemas.openxmlformats.org/spreadsheetml/2006/main" count="545" uniqueCount="225">
  <si>
    <t>UBND HUYỆN GIA VIỄN</t>
  </si>
  <si>
    <t>Tổng số</t>
  </si>
  <si>
    <t>1</t>
  </si>
  <si>
    <t>2</t>
  </si>
  <si>
    <t>3</t>
  </si>
  <si>
    <t>4</t>
  </si>
  <si>
    <t>5</t>
  </si>
  <si>
    <t>6</t>
  </si>
  <si>
    <t>7</t>
  </si>
  <si>
    <t>8</t>
  </si>
  <si>
    <t>10</t>
  </si>
  <si>
    <t/>
  </si>
  <si>
    <t>STT</t>
  </si>
  <si>
    <t>Nội dung</t>
  </si>
  <si>
    <t>A</t>
  </si>
  <si>
    <t>I</t>
  </si>
  <si>
    <t>Thu nội địa</t>
  </si>
  <si>
    <t>0</t>
  </si>
  <si>
    <t>Thu từ khu vực doanh nghiệp có vốn đầu tư nước ngoài</t>
  </si>
  <si>
    <t>Trong đó: - Thu từ cơ sở kinh doanh nhập khẩu tiếp tục bán ra trong nước</t>
  </si>
  <si>
    <t>Thu từ khu vực kinh tế ngoài quốc doanh</t>
  </si>
  <si>
    <t>Lệ phí trước bạ</t>
  </si>
  <si>
    <t>Thuế sử dụng đất nông nghiệp</t>
  </si>
  <si>
    <t>Thuế sử dụng đất phi nông nghiệp</t>
  </si>
  <si>
    <t>Thuế thu nhập cá nhân</t>
  </si>
  <si>
    <t>9</t>
  </si>
  <si>
    <t>Thuế bảo vệ môi trường</t>
  </si>
  <si>
    <t>11</t>
  </si>
  <si>
    <t>12</t>
  </si>
  <si>
    <t>13</t>
  </si>
  <si>
    <t>14</t>
  </si>
  <si>
    <t>15</t>
  </si>
  <si>
    <t>16</t>
  </si>
  <si>
    <t>17</t>
  </si>
  <si>
    <t>Thu khác ngân sách</t>
  </si>
  <si>
    <t>18</t>
  </si>
  <si>
    <t>Thu tiền cấp quyền khai thác khoáng sản</t>
  </si>
  <si>
    <t>19</t>
  </si>
  <si>
    <t>20</t>
  </si>
  <si>
    <t>21</t>
  </si>
  <si>
    <t>II</t>
  </si>
  <si>
    <t>1.1</t>
  </si>
  <si>
    <t>Thuế tài nguyên</t>
  </si>
  <si>
    <t>1.2</t>
  </si>
  <si>
    <t>Thuế thu nhập doanh nghiệp</t>
  </si>
  <si>
    <t>1.3</t>
  </si>
  <si>
    <t>1.4</t>
  </si>
  <si>
    <t>1.5</t>
  </si>
  <si>
    <t>1.6</t>
  </si>
  <si>
    <t>III</t>
  </si>
  <si>
    <t>IV</t>
  </si>
  <si>
    <t>V</t>
  </si>
  <si>
    <t>Các khoản huy động, đóng góp</t>
  </si>
  <si>
    <t>B</t>
  </si>
  <si>
    <t>C</t>
  </si>
  <si>
    <t>Bổ sung cân đối</t>
  </si>
  <si>
    <t>Bổ sung có mục tiêu</t>
  </si>
  <si>
    <t>Thuế giá trị gia tăng</t>
  </si>
  <si>
    <t>Thuế tiêu thụ đặc biệt</t>
  </si>
  <si>
    <t>Chi đầu tư phát triển</t>
  </si>
  <si>
    <t>Chi quốc phòng</t>
  </si>
  <si>
    <t>0,00%</t>
  </si>
  <si>
    <t>1.7</t>
  </si>
  <si>
    <t>1.8</t>
  </si>
  <si>
    <t>1.9</t>
  </si>
  <si>
    <t>Chi các hoạt động kinh tế</t>
  </si>
  <si>
    <t>Chi đầu tư phát triển khác</t>
  </si>
  <si>
    <t>Chi thường xuyên</t>
  </si>
  <si>
    <t>Chi chuyển nguồn</t>
  </si>
  <si>
    <t>Đơn vị: Triệu Đồng</t>
  </si>
  <si>
    <t>1.10</t>
  </si>
  <si>
    <t>CÂN ĐỐI NGÂN SÁCH HUYỆN NĂM 2021</t>
  </si>
  <si>
    <t>(Quyết toán đã được Hội đồng nhân dân phê chuẩn)</t>
  </si>
  <si>
    <t>Dự toán</t>
  </si>
  <si>
    <t>TỔNG NGUỒN THU NGÂN SÁCH HUYỆN</t>
  </si>
  <si>
    <t xml:space="preserve"> -</t>
  </si>
  <si>
    <t>Thu bổ sung từ ngân sách cấp tỉnh</t>
  </si>
  <si>
    <t>Thu kết dư</t>
  </si>
  <si>
    <t>Thu chuyển nguồn năm trước sang</t>
  </si>
  <si>
    <t>Quyết toán</t>
  </si>
  <si>
    <t xml:space="preserve">B </t>
  </si>
  <si>
    <t>3=2/1</t>
  </si>
  <si>
    <t>So Sánh
 (%)</t>
  </si>
  <si>
    <t>Thu bổ sung cân đối</t>
  </si>
  <si>
    <t>Thu bổ sung có mục tiêu</t>
  </si>
  <si>
    <t>Chi chuyển nguồn sang năm sau</t>
  </si>
  <si>
    <t>Chi nộp trả ngân sách cấp trên</t>
  </si>
  <si>
    <t>TỔNG CHI NGÂN SÁCH HUYỆN</t>
  </si>
  <si>
    <t>Chi cân đối ngân sách</t>
  </si>
  <si>
    <t>Dự phòng ngân sách</t>
  </si>
  <si>
    <t>Thu NSĐP được hưởng theo phân cấp</t>
  </si>
  <si>
    <t>Thu ngân sách địa phương hưởng 100%</t>
  </si>
  <si>
    <t>Thu phân chia ngân sách địa phương hưởng theo tỷ lệ %</t>
  </si>
  <si>
    <t>ỦY BAN NHÂN DÂN</t>
  </si>
  <si>
    <t>HUYỆN GIA VIỄN</t>
  </si>
  <si>
    <t>Biểu số 96/CK-NSNN</t>
  </si>
  <si>
    <t>Thuế môn bài</t>
  </si>
  <si>
    <t>Thu phí, lệ phí</t>
  </si>
  <si>
    <t>Thu tiền sử dụng đất</t>
  </si>
  <si>
    <t>Biểu số 97/CK-NSNN</t>
  </si>
  <si>
    <t>So sánh (%)</t>
  </si>
  <si>
    <t>Tổng thu NSNN</t>
  </si>
  <si>
    <t>Thu NS huyện</t>
  </si>
  <si>
    <t>TỔNG THU NGÂN SÁCH NHÀ NƯỚC</t>
  </si>
  <si>
    <t>TỔNG THU CÂN ĐỐI NSNN</t>
  </si>
  <si>
    <t>Thu từ khu vực DNNN do Trung ương quản lý</t>
  </si>
  <si>
    <t>Thuế giá trị gia tăng hàng sản xuất - kinh doanh trong nước</t>
  </si>
  <si>
    <t>Thuế tiêu thụ đặc biệt hàng sản xuất - kinh doanh trong nước</t>
  </si>
  <si>
    <t>Thu từ khu vực DNNN do địa phương quản lý</t>
  </si>
  <si>
    <t>Thu từ khí thiên nhiên</t>
  </si>
  <si>
    <t>Thu tiền thuê mặt đất, mặt nước</t>
  </si>
  <si>
    <t>Tiền cho thuê đất, thuê mặt nước</t>
  </si>
  <si>
    <t>Tiền cho thuê và tiền bán nhà ở thuộc sở hữu nhà nước</t>
  </si>
  <si>
    <t>Thu từ hoạt động xổ số kiến thiết</t>
  </si>
  <si>
    <t>Thu từ thu nhập sau thuế</t>
  </si>
  <si>
    <t>Thu từ các quỹ của doanh nghiệp xổ số kiến thiết theo quy định</t>
  </si>
  <si>
    <t>Thu viện trợ</t>
  </si>
  <si>
    <t>THU KẾT DƯ NĂM TRƯỚC</t>
  </si>
  <si>
    <t>THU CHUYỂN NGUỒN TỪ NĂM TRƯỚC CHUYỂN SANG</t>
  </si>
  <si>
    <t>Thu từ quỹ đất công ích, hoa lợi công sản khác, thu khác tại xã</t>
  </si>
  <si>
    <t>QUYẾT TOÁN THU NGÂN SÁCH NHÀ NƯỚC NĂM 2021</t>
  </si>
  <si>
    <t>Thuế giá trị gia tăng hàng sản xuất - kinh doanh trong nước, Thuế tiêu thụ đặc biệt hàng sản xuất - kinh doanh trong nước</t>
  </si>
  <si>
    <t>Biểu số 99/CK-NSNN</t>
  </si>
  <si>
    <t>QUYẾT TOÁN CHI NGÂN SÁCH CẤP HUYỆN THEO TỪNG LĨNH VỰC NĂM 2021</t>
  </si>
  <si>
    <t>So sánh(%)</t>
  </si>
  <si>
    <t>CHI BỔ SUNG CÂN ĐỐI CHO NGÂN SÁCH XÃ</t>
  </si>
  <si>
    <t>CHI NGÂN SÁCH CẤP HUYỆN THEO LĨNH VỰC</t>
  </si>
  <si>
    <t>Trong đó:</t>
  </si>
  <si>
    <t>Chi đầu tư cho các dự án</t>
  </si>
  <si>
    <t>Chi giáo dục - đào tạo và dạy nghề</t>
  </si>
  <si>
    <t>Chi khoa học và công nghệ</t>
  </si>
  <si>
    <t>Chi y tế, dân số và gia đình</t>
  </si>
  <si>
    <t>Chi văn hóa thông tin</t>
  </si>
  <si>
    <t>Chi phát thanh, truyền hình, thông tấn</t>
  </si>
  <si>
    <t>Chi thể dục thể thao</t>
  </si>
  <si>
    <t>Chi bảo vệ môi trường</t>
  </si>
  <si>
    <t>Chi hoạt động của cơ quan quản lý hành chính, đảng, đoàn thể</t>
  </si>
  <si>
    <t>Chi bảo đảm xã hội</t>
  </si>
  <si>
    <t>Chi hoạt động của cơ quan quản lý nhà nước, đảng, đoàn thể</t>
  </si>
  <si>
    <t>Chi tạo nguồn, điều chỉnh tiền lương</t>
  </si>
  <si>
    <t>CHI CHUYỂN NGUỒN SANG NĂM SAU</t>
  </si>
  <si>
    <t>Chi an ninh</t>
  </si>
  <si>
    <t>Chi khác ngân sách</t>
  </si>
  <si>
    <t>Biểu số 100/CK-NSNN</t>
  </si>
  <si>
    <t>QUYẾT TOÁN CHI NGÂN SÁCH CẤP HUYỆN THEO CHO TỪNG CƠ QUAN, TỔ CHỨC NĂM 2021</t>
  </si>
  <si>
    <t>TÊN ĐƠN VỊ</t>
  </si>
  <si>
    <t>DỰ TOÁN</t>
  </si>
  <si>
    <t>QUYẾT TOÁN</t>
  </si>
  <si>
    <t>SO SÁNH (%)</t>
  </si>
  <si>
    <t>CHƯƠNG TRÌNH MTQG</t>
  </si>
  <si>
    <t>TỔNG SỐ</t>
  </si>
  <si>
    <t>CHI ĐẦU TƯ PHÁT TRIỂN (KHÔNG KỂ CHƯƠNG TRÌNH MTQG)</t>
  </si>
  <si>
    <t>CHI THƯỜNG XUYÊN (KHÔNG KỂ CHƯƠNG TRÌNH MTQG)</t>
  </si>
  <si>
    <t>CHI ĐẦU TƯ PHÁT TRIỂN</t>
  </si>
  <si>
    <t>CHI THƯỜNG XUYÊN</t>
  </si>
  <si>
    <t>CHI CHUYỂN NGUỒN SANG NGÂN SÁCH NĂM SAU</t>
  </si>
  <si>
    <t>8/1</t>
  </si>
  <si>
    <t>9/2</t>
  </si>
  <si>
    <t>10/3</t>
  </si>
  <si>
    <t>11/4</t>
  </si>
  <si>
    <t>12/5</t>
  </si>
  <si>
    <t>13/6</t>
  </si>
  <si>
    <t>14/7</t>
  </si>
  <si>
    <t>Các cơ quan tổ chức</t>
  </si>
  <si>
    <t>Văn phòng Hội đồng nhân dân và Uỷ ban nhân dân</t>
  </si>
  <si>
    <t>Phòng Nông nghiệp và Phát triển nông thôn</t>
  </si>
  <si>
    <t>Phòng Tư pháp</t>
  </si>
  <si>
    <t>Phòng Tài chính - Kế hoạch</t>
  </si>
  <si>
    <t>Phòng Kinh tế và Hạ tầng</t>
  </si>
  <si>
    <t>Phòng Giáo dục và Đào tạo</t>
  </si>
  <si>
    <t>Phòng Y tế</t>
  </si>
  <si>
    <t>Phòng Lao động - Thương binh và Xã hội</t>
  </si>
  <si>
    <t>Phòng Văn hoá và Thông tin</t>
  </si>
  <si>
    <t>Phòng Tài nguyên và Môi trường</t>
  </si>
  <si>
    <t>Phòng Nội vụ</t>
  </si>
  <si>
    <t>Thanh tra huyện</t>
  </si>
  <si>
    <t>Huyện uỷ</t>
  </si>
  <si>
    <t>Uỷ ban Mặt trận Tổ quốc huyện</t>
  </si>
  <si>
    <t>Huyện Đoàn Thanh niên Cộng sản Hồ Chí Minh</t>
  </si>
  <si>
    <t>Hội Liên hiệp Phụ nữ huyện</t>
  </si>
  <si>
    <t>Hội Nông dân huyện</t>
  </si>
  <si>
    <t>Hội Cựu chiến binh huyện</t>
  </si>
  <si>
    <t>Chi tạo nguồn điều chỉnh tiền lương</t>
  </si>
  <si>
    <t>Chi bổ sung có mục tiêu cho ngân sách cấp dưới</t>
  </si>
  <si>
    <r>
      <rPr>
        <sz val="6"/>
        <color theme="1"/>
        <rFont val="Arial"/>
        <family val="2"/>
        <charset val="163"/>
      </rPr>
      <t xml:space="preserve">Tài khoản: </t>
    </r>
    <r>
      <rPr>
        <b/>
        <i/>
        <sz val="6"/>
        <color theme="1"/>
        <rFont val="Arial"/>
        <family val="2"/>
        <charset val="163"/>
      </rPr>
      <t>Dinh Van Hung-NBI</t>
    </r>
    <r>
      <rPr>
        <sz val="6"/>
        <color theme="1"/>
        <rFont val="Arial"/>
        <family val="2"/>
        <charset val="163"/>
      </rPr>
      <t xml:space="preserve">  Thời gian kêt xuất: </t>
    </r>
    <r>
      <rPr>
        <b/>
        <i/>
        <sz val="6"/>
        <color theme="1"/>
        <rFont val="Arial"/>
        <family val="2"/>
        <charset val="163"/>
      </rPr>
      <t>28/07/2022 17:11:54</t>
    </r>
  </si>
  <si>
    <t>Biểu số 101/CK-NSNN</t>
  </si>
  <si>
    <t>QUYẾT TOÁN CHI BỔ SUNG TỪ NGÂN SÁCH CẤP HUYỆN CHO NGÂN SÁCH TỪNG XÃ NĂM 2021</t>
  </si>
  <si>
    <t>Tên đơn vị</t>
  </si>
  <si>
    <t>Thị trấn Me</t>
  </si>
  <si>
    <t>Xã Gia Hòa</t>
  </si>
  <si>
    <t>Xã Gia Hưng</t>
  </si>
  <si>
    <t>Xã Liên Sơn</t>
  </si>
  <si>
    <t>Xã Gia Thanh</t>
  </si>
  <si>
    <t>Xã Gia Vân</t>
  </si>
  <si>
    <t>Xã Gia Phú</t>
  </si>
  <si>
    <t>Xã Gia Xuân</t>
  </si>
  <si>
    <t>Xã Gia Lập</t>
  </si>
  <si>
    <t>Xã Gia Vượng</t>
  </si>
  <si>
    <t>Xã Gia Trấn</t>
  </si>
  <si>
    <t>Xã Gia Thịnh</t>
  </si>
  <si>
    <t>Xã Gia Phương</t>
  </si>
  <si>
    <t>Xã Gia Tân</t>
  </si>
  <si>
    <t>Xã Gia Thắng</t>
  </si>
  <si>
    <t>Xã Gia Trung</t>
  </si>
  <si>
    <t>Xã Gia Minh</t>
  </si>
  <si>
    <t>Xã Gia Lạc</t>
  </si>
  <si>
    <t>Xã Gia Tiến</t>
  </si>
  <si>
    <t>Xã Gia Sinh</t>
  </si>
  <si>
    <t>Xã Gia Phong</t>
  </si>
  <si>
    <t>7 = 4/1</t>
  </si>
  <si>
    <t>8= 5/2</t>
  </si>
  <si>
    <t>9 = 6/3</t>
  </si>
  <si>
    <t>Biểu số 102/CK-NSNN</t>
  </si>
  <si>
    <t>QUYẾT TOÁN CHI CHƯƠNG TRÌNH MỤC TIÊU QUỐC GIA NGÂN SÁCH CẤP HUYỆN VÀ NGÂN SÁCH XÃ NĂM 2021</t>
  </si>
  <si>
    <t>Trong đó / Đầu tư phát triển</t>
  </si>
  <si>
    <t>Xây dựng nông thôn mới</t>
  </si>
  <si>
    <t>Xây dựng nông thôn mới giai đoạn 2016 - 2020 / Đầu tư phát triển / Tổng số</t>
  </si>
  <si>
    <t>Xây dựng nông thôn mới giai đoạn 2016 - 2020 / Đầu tư phát triển / Vốn trong nước</t>
  </si>
  <si>
    <t>Xây dựng nông thôn mới giai đoạn 2016 - 2020 / Tổng số</t>
  </si>
  <si>
    <t>Ngân sách cấp huyện</t>
  </si>
  <si>
    <t>Ban quản lý dự án</t>
  </si>
  <si>
    <t>Ngân sách xã</t>
  </si>
  <si>
    <t>Xây dựng nông thôn mới / Đầu tư phát triển / Tổng số</t>
  </si>
  <si>
    <t>Xây dựng nông thôn mới / Đầu tư phát triển / Vốn trong nước</t>
  </si>
  <si>
    <t>(Mẫu biểu theo Thông tư 343/2016/TT-BTC ngày 12/8/2021)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</si>
</sst>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3" formatCode="_(* #,##0.00_);_(* \(#,##0.00\);_(* &quot;-&quot;??_);_(@_)"/>
    <numFmt numFmtId="164" formatCode="_-* #,##0.00\ _₫_-;\-* #,##0.00\ _₫_-;_-* &quot;-&quot;??\ _₫_-;_-@_-"/>
    <numFmt numFmtId="165" formatCode="#,##0;\-#,##0"/>
    <numFmt numFmtId="167" formatCode="_-* #,##0.0\ _₫_-;\-* #,##0.0\ _₫_-;_-* &quot;-&quot;??\ _₫_-;_-@_-"/>
    <numFmt numFmtId="168" formatCode="_-* #,##0.0\ _₫_-;\-* #,##0.0\ _₫_-;_-* &quot;-&quot;?\ _₫_-;_-@_-"/>
    <numFmt numFmtId="169" formatCode="_-* #,##0\ _₫_-;\-* #,##0\ _₫_-;_-* &quot;-&quot;??\ _₫_-;_-@_-"/>
    <numFmt numFmtId="170" formatCode="#,##0.000"/>
    <numFmt numFmtId="173" formatCode="#,##0.00%;\-#,##0%"/>
    <numFmt numFmtId="174" formatCode="#,##0%;\-#,##0%"/>
  </numFmts>
  <fonts count="37" x14ac:knownFonts="1">
    <font>
      <sz val="11"/>
      <color theme="1"/>
      <name val="Calibri"/>
    </font>
    <font>
      <sz val="11"/>
      <color theme="1"/>
      <name val="Calibri"/>
      <family val="2"/>
      <charset val="163"/>
      <scheme val="minor"/>
    </font>
    <font>
      <b/>
      <sz val="8"/>
      <color rgb="FF333399"/>
      <name val="Helvetica"/>
    </font>
    <font>
      <b/>
      <sz val="11"/>
      <color rgb="FF333399"/>
      <name val="Helvetica"/>
    </font>
    <font>
      <i/>
      <sz val="8"/>
      <color rgb="FF333399"/>
      <name val="Helvetica"/>
    </font>
    <font>
      <b/>
      <sz val="8"/>
      <color theme="1"/>
      <name val="Helvetica"/>
    </font>
    <font>
      <sz val="6"/>
      <color rgb="FF333399"/>
      <name val="Helvetica"/>
    </font>
    <font>
      <sz val="11"/>
      <color theme="1"/>
      <name val="Calibri"/>
      <family val="2"/>
    </font>
    <font>
      <sz val="12"/>
      <name val="Times New Roman"/>
      <family val="1"/>
    </font>
    <font>
      <sz val="11"/>
      <color theme="1"/>
      <name val="Calibri"/>
      <family val="2"/>
      <charset val="163"/>
    </font>
    <font>
      <b/>
      <sz val="8"/>
      <color theme="1"/>
      <name val="Arial"/>
      <family val="2"/>
      <charset val="163"/>
    </font>
    <font>
      <sz val="8"/>
      <color theme="1"/>
      <name val="Arial"/>
      <family val="2"/>
      <charset val="163"/>
    </font>
    <font>
      <sz val="11"/>
      <color theme="1"/>
      <name val="Cambria"/>
      <family val="1"/>
      <charset val="163"/>
      <scheme val="major"/>
    </font>
    <font>
      <i/>
      <sz val="10"/>
      <color rgb="FF333399"/>
      <name val="Cambria"/>
      <family val="1"/>
      <charset val="163"/>
      <scheme val="major"/>
    </font>
    <font>
      <i/>
      <sz val="12"/>
      <color theme="1"/>
      <name val="Cambria"/>
      <family val="1"/>
      <charset val="163"/>
      <scheme val="major"/>
    </font>
    <font>
      <b/>
      <sz val="12"/>
      <color theme="1"/>
      <name val="Cambria"/>
      <family val="1"/>
      <charset val="163"/>
      <scheme val="major"/>
    </font>
    <font>
      <sz val="12"/>
      <color theme="1"/>
      <name val="Cambria"/>
      <family val="1"/>
      <charset val="163"/>
      <scheme val="major"/>
    </font>
    <font>
      <sz val="12"/>
      <name val="Cambria"/>
      <family val="1"/>
      <charset val="163"/>
      <scheme val="major"/>
    </font>
    <font>
      <b/>
      <i/>
      <sz val="12"/>
      <color theme="1"/>
      <name val="Cambria"/>
      <family val="1"/>
      <charset val="163"/>
      <scheme val="major"/>
    </font>
    <font>
      <sz val="12"/>
      <name val=".VnTime"/>
      <family val="2"/>
    </font>
    <font>
      <b/>
      <sz val="11"/>
      <color theme="1"/>
      <name val="Calibri"/>
      <family val="2"/>
      <charset val="163"/>
    </font>
    <font>
      <b/>
      <sz val="8"/>
      <color rgb="FF333399"/>
      <name val="Cambria"/>
      <family val="1"/>
      <charset val="163"/>
      <scheme val="major"/>
    </font>
    <font>
      <sz val="6"/>
      <color rgb="FF333399"/>
      <name val="Cambria"/>
      <family val="1"/>
      <charset val="163"/>
      <scheme val="major"/>
    </font>
    <font>
      <b/>
      <sz val="10"/>
      <color theme="1"/>
      <name val="Cambria"/>
      <family val="1"/>
      <charset val="163"/>
      <scheme val="major"/>
    </font>
    <font>
      <sz val="10"/>
      <color theme="1"/>
      <name val="Cambria"/>
      <family val="1"/>
      <charset val="163"/>
      <scheme val="major"/>
    </font>
    <font>
      <b/>
      <sz val="12"/>
      <color rgb="FF333399"/>
      <name val="Cambria"/>
      <family val="1"/>
      <charset val="163"/>
      <scheme val="major"/>
    </font>
    <font>
      <b/>
      <sz val="13"/>
      <color rgb="FF333399"/>
      <name val="Cambria"/>
      <family val="1"/>
      <charset val="163"/>
      <scheme val="major"/>
    </font>
    <font>
      <sz val="13"/>
      <color theme="1"/>
      <name val="Cambria"/>
      <family val="1"/>
      <charset val="163"/>
      <scheme val="major"/>
    </font>
    <font>
      <i/>
      <sz val="12"/>
      <color rgb="FF333399"/>
      <name val="Cambria"/>
      <family val="1"/>
      <charset val="163"/>
      <scheme val="major"/>
    </font>
    <font>
      <b/>
      <sz val="11"/>
      <color theme="1"/>
      <name val="Cambria"/>
      <family val="1"/>
      <charset val="163"/>
      <scheme val="major"/>
    </font>
    <font>
      <b/>
      <sz val="12"/>
      <color theme="1"/>
      <name val="Arial"/>
      <family val="2"/>
      <charset val="163"/>
    </font>
    <font>
      <i/>
      <sz val="8"/>
      <color theme="1"/>
      <name val="Arial"/>
      <family val="2"/>
      <charset val="163"/>
    </font>
    <font>
      <sz val="6"/>
      <color theme="1"/>
      <name val="Arial"/>
      <family val="2"/>
      <charset val="163"/>
    </font>
    <font>
      <b/>
      <i/>
      <sz val="6"/>
      <color theme="1"/>
      <name val="Arial"/>
      <family val="2"/>
      <charset val="163"/>
    </font>
    <font>
      <i/>
      <sz val="8"/>
      <color theme="1"/>
      <name val="Cambria"/>
      <family val="1"/>
      <charset val="163"/>
      <scheme val="major"/>
    </font>
    <font>
      <b/>
      <sz val="13"/>
      <color theme="1"/>
      <name val="Cambria"/>
      <family val="1"/>
      <charset val="163"/>
      <scheme val="major"/>
    </font>
    <font>
      <i/>
      <sz val="10"/>
      <color theme="1"/>
      <name val="Cambria"/>
      <family val="1"/>
      <charset val="163"/>
      <scheme val="major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979991"/>
      </left>
      <right/>
      <top style="thin">
        <color rgb="FF979991"/>
      </top>
      <bottom/>
      <diagonal/>
    </border>
    <border>
      <left/>
      <right/>
      <top style="thin">
        <color rgb="FF979991"/>
      </top>
      <bottom/>
      <diagonal/>
    </border>
    <border>
      <left style="thin">
        <color rgb="FF979991"/>
      </left>
      <right style="thin">
        <color rgb="FF979991"/>
      </right>
      <top style="thin">
        <color rgb="FF979991"/>
      </top>
      <bottom/>
      <diagonal/>
    </border>
    <border>
      <left/>
      <right style="thin">
        <color rgb="FF979991"/>
      </right>
      <top style="thin">
        <color rgb="FF979991"/>
      </top>
      <bottom/>
      <diagonal/>
    </border>
    <border>
      <left style="thin">
        <color rgb="FF979991"/>
      </left>
      <right/>
      <top style="thin">
        <color rgb="FF979991"/>
      </top>
      <bottom style="thin">
        <color rgb="FF979991"/>
      </bottom>
      <diagonal/>
    </border>
    <border>
      <left style="thin">
        <color rgb="FF979991"/>
      </left>
      <right style="thin">
        <color rgb="FF979991"/>
      </right>
      <top style="thin">
        <color rgb="FF979991"/>
      </top>
      <bottom style="thin">
        <color rgb="FF979991"/>
      </bottom>
      <diagonal/>
    </border>
    <border>
      <left style="thin">
        <color rgb="FF979991"/>
      </left>
      <right/>
      <top/>
      <bottom style="thin">
        <color rgb="FF97999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rgb="FF979991"/>
      </right>
      <top/>
      <bottom style="thin">
        <color rgb="FF979991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</borders>
  <cellStyleXfs count="7">
    <xf numFmtId="0" fontId="0" fillId="0" borderId="0"/>
    <xf numFmtId="164" fontId="7" fillId="0" borderId="0" applyFont="0" applyFill="0" applyBorder="0" applyAlignment="0" applyProtection="0"/>
    <xf numFmtId="0" fontId="9" fillId="0" borderId="0"/>
    <xf numFmtId="43" fontId="8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43" fontId="19" fillId="0" borderId="0" applyFont="0" applyFill="0" applyBorder="0" applyAlignment="0" applyProtection="0"/>
  </cellStyleXfs>
  <cellXfs count="186">
    <xf numFmtId="0" fontId="0" fillId="0" borderId="0" xfId="0"/>
    <xf numFmtId="0" fontId="9" fillId="0" borderId="0" xfId="2"/>
    <xf numFmtId="0" fontId="9" fillId="0" borderId="0" xfId="2" applyAlignment="1">
      <alignment horizontal="center" vertical="top" wrapText="1"/>
    </xf>
    <xf numFmtId="0" fontId="12" fillId="0" borderId="0" xfId="2" applyFont="1"/>
    <xf numFmtId="0" fontId="16" fillId="0" borderId="0" xfId="0" applyFont="1"/>
    <xf numFmtId="0" fontId="16" fillId="0" borderId="0" xfId="0" applyFont="1" applyAlignment="1">
      <alignment vertical="center" wrapText="1"/>
    </xf>
    <xf numFmtId="0" fontId="16" fillId="0" borderId="1" xfId="0" applyFont="1" applyBorder="1" applyAlignment="1">
      <alignment vertical="center" wrapText="1"/>
    </xf>
    <xf numFmtId="0" fontId="16" fillId="0" borderId="13" xfId="0" applyFont="1" applyBorder="1" applyAlignment="1">
      <alignment horizontal="center"/>
    </xf>
    <xf numFmtId="0" fontId="16" fillId="0" borderId="14" xfId="0" applyFont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center" wrapText="1"/>
    </xf>
    <xf numFmtId="0" fontId="15" fillId="0" borderId="17" xfId="0" applyFont="1" applyBorder="1" applyAlignment="1">
      <alignment horizontal="center"/>
    </xf>
    <xf numFmtId="0" fontId="15" fillId="0" borderId="14" xfId="0" applyFont="1" applyBorder="1" applyAlignment="1">
      <alignment horizontal="left" vertical="center" wrapText="1"/>
    </xf>
    <xf numFmtId="167" fontId="15" fillId="0" borderId="4" xfId="1" applyNumberFormat="1" applyFont="1" applyBorder="1" applyAlignment="1">
      <alignment horizontal="right" vertical="center" wrapText="1"/>
    </xf>
    <xf numFmtId="3" fontId="15" fillId="0" borderId="4" xfId="0" applyNumberFormat="1" applyFont="1" applyBorder="1" applyAlignment="1">
      <alignment horizontal="right" vertical="center" wrapText="1"/>
    </xf>
    <xf numFmtId="3" fontId="15" fillId="0" borderId="0" xfId="0" applyNumberFormat="1" applyFont="1"/>
    <xf numFmtId="0" fontId="15" fillId="0" borderId="0" xfId="0" applyFont="1"/>
    <xf numFmtId="0" fontId="16" fillId="0" borderId="13" xfId="0" applyFont="1" applyBorder="1" applyAlignment="1">
      <alignment horizontal="left" vertical="center" wrapText="1"/>
    </xf>
    <xf numFmtId="167" fontId="16" fillId="0" borderId="13" xfId="1" applyNumberFormat="1" applyFont="1" applyBorder="1" applyAlignment="1">
      <alignment horizontal="right" vertical="center" wrapText="1"/>
    </xf>
    <xf numFmtId="3" fontId="16" fillId="0" borderId="0" xfId="0" applyNumberFormat="1" applyFont="1"/>
    <xf numFmtId="0" fontId="16" fillId="0" borderId="13" xfId="0" quotePrefix="1" applyFont="1" applyBorder="1" applyAlignment="1">
      <alignment horizontal="center"/>
    </xf>
    <xf numFmtId="170" fontId="16" fillId="0" borderId="0" xfId="0" applyNumberFormat="1" applyFont="1"/>
    <xf numFmtId="167" fontId="17" fillId="3" borderId="13" xfId="1" applyNumberFormat="1" applyFont="1" applyFill="1" applyBorder="1" applyAlignment="1">
      <alignment horizontal="right" vertical="center" wrapText="1"/>
    </xf>
    <xf numFmtId="164" fontId="16" fillId="0" borderId="13" xfId="1" applyFont="1" applyBorder="1" applyAlignment="1">
      <alignment horizontal="right" vertical="center" wrapText="1"/>
    </xf>
    <xf numFmtId="0" fontId="15" fillId="0" borderId="13" xfId="0" applyFont="1" applyBorder="1" applyAlignment="1">
      <alignment horizontal="left" vertical="center" wrapText="1"/>
    </xf>
    <xf numFmtId="0" fontId="15" fillId="0" borderId="16" xfId="0" applyFont="1" applyBorder="1" applyAlignment="1">
      <alignment horizontal="left" vertical="center" wrapText="1"/>
    </xf>
    <xf numFmtId="167" fontId="15" fillId="0" borderId="2" xfId="1" applyNumberFormat="1" applyFont="1" applyBorder="1" applyAlignment="1">
      <alignment horizontal="right" vertical="center" wrapText="1"/>
    </xf>
    <xf numFmtId="0" fontId="16" fillId="0" borderId="16" xfId="0" applyFont="1" applyBorder="1" applyAlignment="1">
      <alignment horizontal="left" vertical="center" wrapText="1"/>
    </xf>
    <xf numFmtId="0" fontId="16" fillId="0" borderId="2" xfId="0" applyFont="1" applyBorder="1" applyAlignment="1">
      <alignment horizontal="left" vertical="center" wrapText="1"/>
    </xf>
    <xf numFmtId="167" fontId="16" fillId="0" borderId="2" xfId="1" applyNumberFormat="1" applyFont="1" applyBorder="1" applyAlignment="1">
      <alignment horizontal="right" vertical="center" wrapText="1"/>
    </xf>
    <xf numFmtId="0" fontId="15" fillId="0" borderId="3" xfId="0" applyFont="1" applyBorder="1" applyAlignment="1">
      <alignment horizontal="left" vertical="center" wrapText="1"/>
    </xf>
    <xf numFmtId="3" fontId="15" fillId="0" borderId="3" xfId="0" applyNumberFormat="1" applyFont="1" applyBorder="1" applyAlignment="1">
      <alignment horizontal="right" vertical="center" wrapText="1"/>
    </xf>
    <xf numFmtId="0" fontId="14" fillId="0" borderId="0" xfId="0" applyFont="1" applyBorder="1" applyAlignment="1">
      <alignment horizontal="center" vertical="top" wrapText="1"/>
    </xf>
    <xf numFmtId="0" fontId="16" fillId="0" borderId="0" xfId="0" applyFont="1" applyBorder="1"/>
    <xf numFmtId="0" fontId="15" fillId="0" borderId="0" xfId="0" applyFont="1" applyAlignment="1">
      <alignment horizontal="center" vertical="top" wrapText="1"/>
    </xf>
    <xf numFmtId="0" fontId="14" fillId="0" borderId="0" xfId="0" applyFont="1" applyAlignment="1">
      <alignment horizontal="center" vertical="top" wrapText="1"/>
    </xf>
    <xf numFmtId="0" fontId="15" fillId="0" borderId="13" xfId="0" applyFont="1" applyBorder="1" applyAlignment="1">
      <alignment horizontal="center"/>
    </xf>
    <xf numFmtId="167" fontId="15" fillId="0" borderId="13" xfId="1" applyNumberFormat="1" applyFont="1" applyBorder="1" applyAlignment="1">
      <alignment horizontal="right" vertical="center" wrapText="1"/>
    </xf>
    <xf numFmtId="169" fontId="16" fillId="0" borderId="13" xfId="1" applyNumberFormat="1" applyFont="1" applyBorder="1" applyAlignment="1">
      <alignment horizontal="right" vertical="center" wrapText="1"/>
    </xf>
    <xf numFmtId="167" fontId="15" fillId="0" borderId="2" xfId="0" applyNumberFormat="1" applyFont="1" applyBorder="1" applyAlignment="1">
      <alignment horizontal="right" vertical="center" wrapText="1"/>
    </xf>
    <xf numFmtId="0" fontId="15" fillId="0" borderId="0" xfId="0" applyFont="1" applyAlignment="1">
      <alignment vertical="center" wrapText="1"/>
    </xf>
    <xf numFmtId="0" fontId="15" fillId="0" borderId="0" xfId="0" applyFont="1" applyAlignment="1">
      <alignment horizontal="center"/>
    </xf>
    <xf numFmtId="0" fontId="4" fillId="0" borderId="0" xfId="2" applyFont="1" applyAlignment="1">
      <alignment horizontal="right" vertical="top" wrapText="1"/>
    </xf>
    <xf numFmtId="0" fontId="12" fillId="0" borderId="0" xfId="0" applyFont="1"/>
    <xf numFmtId="0" fontId="21" fillId="0" borderId="0" xfId="0" applyFont="1" applyAlignment="1">
      <alignment horizontal="right" vertical="top" wrapText="1"/>
    </xf>
    <xf numFmtId="0" fontId="12" fillId="0" borderId="0" xfId="0" applyFont="1" applyAlignment="1">
      <alignment horizontal="center" vertical="top" wrapText="1"/>
    </xf>
    <xf numFmtId="0" fontId="23" fillId="2" borderId="6" xfId="0" applyFont="1" applyFill="1" applyBorder="1" applyAlignment="1">
      <alignment horizontal="center" vertical="center" wrapText="1"/>
    </xf>
    <xf numFmtId="0" fontId="23" fillId="2" borderId="8" xfId="0" applyFont="1" applyFill="1" applyBorder="1" applyAlignment="1">
      <alignment horizontal="center" vertical="center" wrapText="1"/>
    </xf>
    <xf numFmtId="0" fontId="24" fillId="2" borderId="12" xfId="0" applyFont="1" applyFill="1" applyBorder="1" applyAlignment="1">
      <alignment horizontal="center" vertical="center" wrapText="1"/>
    </xf>
    <xf numFmtId="0" fontId="23" fillId="2" borderId="10" xfId="0" applyFont="1" applyFill="1" applyBorder="1" applyAlignment="1">
      <alignment horizontal="left" vertical="center" wrapText="1"/>
    </xf>
    <xf numFmtId="165" fontId="23" fillId="2" borderId="10" xfId="0" applyNumberFormat="1" applyFont="1" applyFill="1" applyBorder="1" applyAlignment="1">
      <alignment horizontal="right" vertical="center" wrapText="1"/>
    </xf>
    <xf numFmtId="0" fontId="23" fillId="2" borderId="10" xfId="0" applyFont="1" applyFill="1" applyBorder="1" applyAlignment="1">
      <alignment horizontal="center" vertical="center" wrapText="1"/>
    </xf>
    <xf numFmtId="167" fontId="23" fillId="2" borderId="10" xfId="1" applyNumberFormat="1" applyFont="1" applyFill="1" applyBorder="1" applyAlignment="1">
      <alignment horizontal="right" vertical="center" wrapText="1"/>
    </xf>
    <xf numFmtId="164" fontId="23" fillId="2" borderId="10" xfId="1" applyFont="1" applyFill="1" applyBorder="1" applyAlignment="1">
      <alignment horizontal="right" vertical="center" wrapText="1"/>
    </xf>
    <xf numFmtId="0" fontId="24" fillId="2" borderId="10" xfId="0" applyFont="1" applyFill="1" applyBorder="1" applyAlignment="1">
      <alignment horizontal="center" vertical="center" wrapText="1"/>
    </xf>
    <xf numFmtId="0" fontId="24" fillId="2" borderId="10" xfId="0" applyFont="1" applyFill="1" applyBorder="1" applyAlignment="1">
      <alignment horizontal="left" vertical="center" wrapText="1"/>
    </xf>
    <xf numFmtId="165" fontId="24" fillId="2" borderId="10" xfId="0" applyNumberFormat="1" applyFont="1" applyFill="1" applyBorder="1" applyAlignment="1">
      <alignment horizontal="right" vertical="center" wrapText="1"/>
    </xf>
    <xf numFmtId="173" fontId="24" fillId="2" borderId="10" xfId="0" applyNumberFormat="1" applyFont="1" applyFill="1" applyBorder="1" applyAlignment="1">
      <alignment horizontal="right" vertical="center" wrapText="1"/>
    </xf>
    <xf numFmtId="173" fontId="24" fillId="2" borderId="11" xfId="0" applyNumberFormat="1" applyFont="1" applyFill="1" applyBorder="1" applyAlignment="1">
      <alignment horizontal="right" vertical="center" wrapText="1"/>
    </xf>
    <xf numFmtId="0" fontId="24" fillId="2" borderId="10" xfId="0" applyFont="1" applyFill="1" applyBorder="1" applyAlignment="1">
      <alignment horizontal="right" vertical="center" wrapText="1"/>
    </xf>
    <xf numFmtId="0" fontId="24" fillId="2" borderId="11" xfId="0" applyFont="1" applyFill="1" applyBorder="1" applyAlignment="1">
      <alignment horizontal="right" vertical="center" wrapText="1"/>
    </xf>
    <xf numFmtId="174" fontId="24" fillId="2" borderId="10" xfId="0" applyNumberFormat="1" applyFont="1" applyFill="1" applyBorder="1" applyAlignment="1">
      <alignment horizontal="right" vertical="center" wrapText="1"/>
    </xf>
    <xf numFmtId="174" fontId="24" fillId="2" borderId="11" xfId="0" applyNumberFormat="1" applyFont="1" applyFill="1" applyBorder="1" applyAlignment="1">
      <alignment horizontal="right" vertical="center" wrapText="1"/>
    </xf>
    <xf numFmtId="0" fontId="23" fillId="2" borderId="10" xfId="0" applyFont="1" applyFill="1" applyBorder="1" applyAlignment="1">
      <alignment horizontal="right" vertical="center" wrapText="1"/>
    </xf>
    <xf numFmtId="0" fontId="27" fillId="0" borderId="0" xfId="0" applyFont="1"/>
    <xf numFmtId="0" fontId="27" fillId="0" borderId="0" xfId="2" applyFont="1"/>
    <xf numFmtId="0" fontId="16" fillId="0" borderId="0" xfId="2" applyFont="1"/>
    <xf numFmtId="0" fontId="12" fillId="2" borderId="10" xfId="2" applyFont="1" applyFill="1" applyBorder="1" applyAlignment="1">
      <alignment horizontal="center" vertical="center" wrapText="1"/>
    </xf>
    <xf numFmtId="0" fontId="29" fillId="2" borderId="6" xfId="2" applyFont="1" applyFill="1" applyBorder="1" applyAlignment="1">
      <alignment horizontal="center" vertical="center" wrapText="1"/>
    </xf>
    <xf numFmtId="0" fontId="29" fillId="2" borderId="8" xfId="2" applyFont="1" applyFill="1" applyBorder="1" applyAlignment="1">
      <alignment horizontal="center" vertical="center" wrapText="1"/>
    </xf>
    <xf numFmtId="0" fontId="29" fillId="2" borderId="10" xfId="2" applyFont="1" applyFill="1" applyBorder="1" applyAlignment="1">
      <alignment horizontal="left" vertical="center" wrapText="1"/>
    </xf>
    <xf numFmtId="167" fontId="29" fillId="2" borderId="10" xfId="1" applyNumberFormat="1" applyFont="1" applyFill="1" applyBorder="1" applyAlignment="1">
      <alignment horizontal="right" vertical="center" wrapText="1"/>
    </xf>
    <xf numFmtId="0" fontId="29" fillId="2" borderId="10" xfId="2" applyFont="1" applyFill="1" applyBorder="1" applyAlignment="1">
      <alignment horizontal="center" vertical="center" wrapText="1"/>
    </xf>
    <xf numFmtId="0" fontId="12" fillId="2" borderId="10" xfId="2" applyFont="1" applyFill="1" applyBorder="1" applyAlignment="1">
      <alignment horizontal="left" vertical="center" wrapText="1"/>
    </xf>
    <xf numFmtId="167" fontId="12" fillId="2" borderId="10" xfId="1" applyNumberFormat="1" applyFont="1" applyFill="1" applyBorder="1" applyAlignment="1">
      <alignment horizontal="right" vertical="center" wrapText="1"/>
    </xf>
    <xf numFmtId="0" fontId="12" fillId="2" borderId="11" xfId="2" applyFont="1" applyFill="1" applyBorder="1" applyAlignment="1">
      <alignment horizontal="right" vertical="center" wrapText="1"/>
    </xf>
    <xf numFmtId="173" fontId="12" fillId="2" borderId="11" xfId="2" applyNumberFormat="1" applyFont="1" applyFill="1" applyBorder="1" applyAlignment="1">
      <alignment horizontal="right" vertical="center" wrapText="1"/>
    </xf>
    <xf numFmtId="167" fontId="12" fillId="3" borderId="10" xfId="1" applyNumberFormat="1" applyFont="1" applyFill="1" applyBorder="1" applyAlignment="1">
      <alignment horizontal="right" vertical="center" wrapText="1"/>
    </xf>
    <xf numFmtId="167" fontId="29" fillId="3" borderId="10" xfId="1" applyNumberFormat="1" applyFont="1" applyFill="1" applyBorder="1" applyAlignment="1">
      <alignment horizontal="right" vertical="center" wrapText="1"/>
    </xf>
    <xf numFmtId="168" fontId="12" fillId="2" borderId="11" xfId="2" applyNumberFormat="1" applyFont="1" applyFill="1" applyBorder="1" applyAlignment="1">
      <alignment horizontal="right" vertical="center" wrapText="1"/>
    </xf>
    <xf numFmtId="168" fontId="29" fillId="2" borderId="11" xfId="2" applyNumberFormat="1" applyFont="1" applyFill="1" applyBorder="1" applyAlignment="1">
      <alignment horizontal="right" vertical="center" wrapText="1"/>
    </xf>
    <xf numFmtId="164" fontId="24" fillId="2" borderId="11" xfId="1" applyFont="1" applyFill="1" applyBorder="1" applyAlignment="1">
      <alignment horizontal="right" vertical="center" wrapText="1"/>
    </xf>
    <xf numFmtId="164" fontId="23" fillId="2" borderId="11" xfId="1" applyFont="1" applyFill="1" applyBorder="1" applyAlignment="1">
      <alignment horizontal="right" vertical="center" wrapText="1"/>
    </xf>
    <xf numFmtId="0" fontId="9" fillId="0" borderId="2" xfId="2" applyBorder="1" applyAlignment="1">
      <alignment horizontal="left" vertical="center" wrapText="1"/>
    </xf>
    <xf numFmtId="0" fontId="10" fillId="0" borderId="2" xfId="2" applyFont="1" applyBorder="1" applyAlignment="1">
      <alignment horizontal="center" vertical="center" wrapText="1"/>
    </xf>
    <xf numFmtId="0" fontId="11" fillId="0" borderId="2" xfId="2" applyFont="1" applyBorder="1" applyAlignment="1">
      <alignment horizontal="left" vertical="center" wrapText="1"/>
    </xf>
    <xf numFmtId="3" fontId="11" fillId="0" borderId="2" xfId="2" applyNumberFormat="1" applyFont="1" applyBorder="1" applyAlignment="1">
      <alignment horizontal="right" vertical="center" wrapText="1"/>
    </xf>
    <xf numFmtId="10" fontId="11" fillId="0" borderId="2" xfId="2" applyNumberFormat="1" applyFont="1" applyBorder="1" applyAlignment="1">
      <alignment horizontal="right" vertical="center" wrapText="1"/>
    </xf>
    <xf numFmtId="0" fontId="11" fillId="0" borderId="2" xfId="2" applyFont="1" applyBorder="1" applyAlignment="1">
      <alignment horizontal="center" vertical="center" wrapText="1"/>
    </xf>
    <xf numFmtId="0" fontId="20" fillId="0" borderId="2" xfId="2" applyFont="1" applyBorder="1" applyAlignment="1">
      <alignment vertical="center" wrapText="1"/>
    </xf>
    <xf numFmtId="0" fontId="10" fillId="0" borderId="2" xfId="2" applyFont="1" applyBorder="1" applyAlignment="1">
      <alignment horizontal="left" vertical="center" wrapText="1"/>
    </xf>
    <xf numFmtId="3" fontId="10" fillId="0" borderId="2" xfId="2" applyNumberFormat="1" applyFont="1" applyBorder="1" applyAlignment="1">
      <alignment horizontal="right" vertical="center" wrapText="1"/>
    </xf>
    <xf numFmtId="10" fontId="10" fillId="0" borderId="2" xfId="2" applyNumberFormat="1" applyFont="1" applyBorder="1" applyAlignment="1">
      <alignment horizontal="right" vertical="center" wrapText="1"/>
    </xf>
    <xf numFmtId="0" fontId="20" fillId="0" borderId="0" xfId="2" applyFont="1"/>
    <xf numFmtId="0" fontId="29" fillId="0" borderId="2" xfId="2" applyFont="1" applyBorder="1" applyAlignment="1">
      <alignment vertical="top" wrapText="1"/>
    </xf>
    <xf numFmtId="0" fontId="29" fillId="0" borderId="0" xfId="2" applyFont="1"/>
    <xf numFmtId="0" fontId="34" fillId="0" borderId="0" xfId="2" applyFont="1" applyAlignment="1">
      <alignment vertical="center" wrapText="1"/>
    </xf>
    <xf numFmtId="0" fontId="15" fillId="0" borderId="0" xfId="2" applyFont="1" applyAlignment="1">
      <alignment horizontal="left" vertical="center" wrapText="1"/>
    </xf>
    <xf numFmtId="0" fontId="15" fillId="0" borderId="0" xfId="2" applyFont="1" applyAlignment="1">
      <alignment horizontal="right" vertical="center" wrapText="1"/>
    </xf>
    <xf numFmtId="0" fontId="24" fillId="0" borderId="0" xfId="2" applyFont="1"/>
    <xf numFmtId="0" fontId="29" fillId="0" borderId="2" xfId="2" applyFont="1" applyBorder="1" applyAlignment="1">
      <alignment horizontal="center" vertical="center" wrapText="1"/>
    </xf>
    <xf numFmtId="0" fontId="29" fillId="0" borderId="5" xfId="2" applyFont="1" applyBorder="1" applyAlignment="1">
      <alignment horizontal="center" vertical="center" wrapText="1"/>
    </xf>
    <xf numFmtId="0" fontId="29" fillId="0" borderId="2" xfId="2" applyFont="1" applyBorder="1" applyAlignment="1">
      <alignment horizontal="left" vertical="center" wrapText="1"/>
    </xf>
    <xf numFmtId="167" fontId="29" fillId="0" borderId="2" xfId="1" applyNumberFormat="1" applyFont="1" applyBorder="1" applyAlignment="1">
      <alignment horizontal="right" vertical="center" wrapText="1"/>
    </xf>
    <xf numFmtId="3" fontId="29" fillId="0" borderId="2" xfId="2" applyNumberFormat="1" applyFont="1" applyBorder="1" applyAlignment="1">
      <alignment horizontal="right" vertical="center" wrapText="1"/>
    </xf>
    <xf numFmtId="2" fontId="29" fillId="0" borderId="2" xfId="2" applyNumberFormat="1" applyFont="1" applyBorder="1" applyAlignment="1">
      <alignment horizontal="right" vertical="center" wrapText="1"/>
    </xf>
    <xf numFmtId="0" fontId="12" fillId="0" borderId="2" xfId="2" applyFont="1" applyBorder="1" applyAlignment="1">
      <alignment horizontal="center" vertical="top" wrapText="1"/>
    </xf>
    <xf numFmtId="0" fontId="12" fillId="0" borderId="2" xfId="2" applyFont="1" applyBorder="1" applyAlignment="1">
      <alignment horizontal="left" vertical="center" wrapText="1"/>
    </xf>
    <xf numFmtId="167" fontId="12" fillId="0" borderId="2" xfId="1" applyNumberFormat="1" applyFont="1" applyBorder="1" applyAlignment="1">
      <alignment horizontal="right" vertical="center" wrapText="1"/>
    </xf>
    <xf numFmtId="3" fontId="12" fillId="0" borderId="2" xfId="2" applyNumberFormat="1" applyFont="1" applyBorder="1" applyAlignment="1">
      <alignment horizontal="right" vertical="center" wrapText="1"/>
    </xf>
    <xf numFmtId="2" fontId="12" fillId="0" borderId="2" xfId="2" applyNumberFormat="1" applyFont="1" applyBorder="1" applyAlignment="1">
      <alignment horizontal="right" vertical="center" wrapText="1"/>
    </xf>
    <xf numFmtId="0" fontId="10" fillId="2" borderId="13" xfId="2" applyFont="1" applyFill="1" applyBorder="1" applyAlignment="1">
      <alignment horizontal="center" vertical="center" wrapText="1"/>
    </xf>
    <xf numFmtId="0" fontId="10" fillId="2" borderId="13" xfId="2" applyFont="1" applyFill="1" applyBorder="1" applyAlignment="1">
      <alignment horizontal="center" vertical="top" wrapText="1"/>
    </xf>
    <xf numFmtId="0" fontId="20" fillId="2" borderId="13" xfId="2" applyFont="1" applyFill="1" applyBorder="1" applyAlignment="1">
      <alignment horizontal="left" vertical="center" wrapText="1"/>
    </xf>
    <xf numFmtId="0" fontId="10" fillId="2" borderId="13" xfId="2" applyFont="1" applyFill="1" applyBorder="1" applyAlignment="1">
      <alignment horizontal="left" vertical="center" wrapText="1"/>
    </xf>
    <xf numFmtId="3" fontId="10" fillId="2" borderId="13" xfId="2" applyNumberFormat="1" applyFont="1" applyFill="1" applyBorder="1" applyAlignment="1">
      <alignment horizontal="right" vertical="center" wrapText="1"/>
    </xf>
    <xf numFmtId="10" fontId="10" fillId="2" borderId="13" xfId="2" applyNumberFormat="1" applyFont="1" applyFill="1" applyBorder="1" applyAlignment="1">
      <alignment horizontal="right" vertical="center" wrapText="1"/>
    </xf>
    <xf numFmtId="0" fontId="11" fillId="2" borderId="13" xfId="2" applyFont="1" applyFill="1" applyBorder="1" applyAlignment="1">
      <alignment horizontal="left" vertical="center" wrapText="1"/>
    </xf>
    <xf numFmtId="3" fontId="11" fillId="2" borderId="13" xfId="2" applyNumberFormat="1" applyFont="1" applyFill="1" applyBorder="1" applyAlignment="1">
      <alignment horizontal="right" vertical="center" wrapText="1"/>
    </xf>
    <xf numFmtId="10" fontId="11" fillId="2" borderId="13" xfId="2" applyNumberFormat="1" applyFont="1" applyFill="1" applyBorder="1" applyAlignment="1">
      <alignment horizontal="right" vertical="center" wrapText="1"/>
    </xf>
    <xf numFmtId="0" fontId="2" fillId="0" borderId="0" xfId="2" applyFont="1" applyAlignment="1">
      <alignment horizontal="center" vertical="top" wrapText="1"/>
    </xf>
    <xf numFmtId="0" fontId="2" fillId="0" borderId="0" xfId="2" applyFont="1" applyAlignment="1">
      <alignment horizontal="right" vertical="top" wrapText="1"/>
    </xf>
    <xf numFmtId="0" fontId="3" fillId="0" borderId="0" xfId="2" applyFont="1" applyAlignment="1">
      <alignment horizontal="center" vertical="top" wrapText="1"/>
    </xf>
    <xf numFmtId="0" fontId="4" fillId="0" borderId="0" xfId="2" applyFont="1" applyAlignment="1">
      <alignment horizontal="center" vertical="top" wrapText="1"/>
    </xf>
    <xf numFmtId="0" fontId="4" fillId="0" borderId="0" xfId="2" applyFont="1" applyAlignment="1">
      <alignment horizontal="right" vertical="top" wrapText="1"/>
    </xf>
    <xf numFmtId="0" fontId="18" fillId="0" borderId="0" xfId="0" applyFont="1" applyAlignment="1">
      <alignment horizontal="center"/>
    </xf>
    <xf numFmtId="0" fontId="14" fillId="0" borderId="0" xfId="0" applyFont="1" applyAlignment="1">
      <alignment horizontal="center" vertical="center" wrapText="1"/>
    </xf>
    <xf numFmtId="0" fontId="15" fillId="0" borderId="4" xfId="0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 wrapText="1"/>
    </xf>
    <xf numFmtId="0" fontId="16" fillId="0" borderId="0" xfId="0" applyFont="1" applyAlignment="1">
      <alignment horizontal="left" indent="1"/>
    </xf>
    <xf numFmtId="0" fontId="15" fillId="0" borderId="0" xfId="0" applyFont="1" applyAlignment="1">
      <alignment horizontal="center" vertical="center" wrapText="1"/>
    </xf>
    <xf numFmtId="0" fontId="15" fillId="0" borderId="0" xfId="0" applyFont="1" applyAlignment="1">
      <alignment horizontal="center"/>
    </xf>
    <xf numFmtId="0" fontId="14" fillId="0" borderId="1" xfId="0" applyFont="1" applyBorder="1" applyAlignment="1">
      <alignment horizontal="right" vertical="center" wrapText="1"/>
    </xf>
    <xf numFmtId="0" fontId="15" fillId="0" borderId="14" xfId="0" applyFont="1" applyBorder="1" applyAlignment="1">
      <alignment horizontal="center" vertical="center" wrapText="1"/>
    </xf>
    <xf numFmtId="0" fontId="15" fillId="0" borderId="15" xfId="0" applyFont="1" applyBorder="1" applyAlignment="1">
      <alignment horizontal="center" vertical="center" wrapText="1"/>
    </xf>
    <xf numFmtId="0" fontId="15" fillId="0" borderId="0" xfId="0" applyFont="1" applyAlignment="1">
      <alignment horizontal="center" vertical="top" wrapText="1"/>
    </xf>
    <xf numFmtId="0" fontId="14" fillId="0" borderId="0" xfId="0" applyFont="1" applyAlignment="1">
      <alignment horizontal="center" vertical="top" wrapText="1"/>
    </xf>
    <xf numFmtId="0" fontId="14" fillId="0" borderId="0" xfId="0" applyFont="1" applyBorder="1" applyAlignment="1">
      <alignment horizontal="center" vertical="top" wrapText="1"/>
    </xf>
    <xf numFmtId="0" fontId="21" fillId="0" borderId="0" xfId="0" applyFont="1" applyAlignment="1">
      <alignment horizontal="center" vertical="top" wrapText="1"/>
    </xf>
    <xf numFmtId="0" fontId="34" fillId="0" borderId="0" xfId="0" applyFont="1" applyAlignment="1">
      <alignment horizontal="center" vertical="center" wrapText="1"/>
    </xf>
    <xf numFmtId="0" fontId="22" fillId="0" borderId="0" xfId="0" applyFont="1" applyAlignment="1">
      <alignment horizontal="center" vertical="center" wrapText="1"/>
    </xf>
    <xf numFmtId="0" fontId="23" fillId="2" borderId="9" xfId="0" applyFont="1" applyFill="1" applyBorder="1" applyAlignment="1">
      <alignment horizontal="center" vertical="center" wrapText="1"/>
    </xf>
    <xf numFmtId="0" fontId="23" fillId="2" borderId="19" xfId="0" applyFont="1" applyFill="1" applyBorder="1" applyAlignment="1">
      <alignment horizontal="center" vertical="center" wrapText="1"/>
    </xf>
    <xf numFmtId="0" fontId="23" fillId="2" borderId="17" xfId="0" applyFont="1" applyFill="1" applyBorder="1" applyAlignment="1">
      <alignment horizontal="center" vertical="center" wrapText="1"/>
    </xf>
    <xf numFmtId="0" fontId="23" fillId="2" borderId="18" xfId="0" applyFont="1" applyFill="1" applyBorder="1" applyAlignment="1">
      <alignment horizontal="center" vertical="center" wrapText="1"/>
    </xf>
    <xf numFmtId="0" fontId="25" fillId="0" borderId="0" xfId="0" applyFont="1" applyAlignment="1">
      <alignment horizontal="left" vertical="top" wrapText="1"/>
    </xf>
    <xf numFmtId="0" fontId="13" fillId="0" borderId="0" xfId="0" applyFont="1" applyAlignment="1">
      <alignment horizontal="right" vertical="top" wrapText="1"/>
    </xf>
    <xf numFmtId="0" fontId="26" fillId="0" borderId="0" xfId="0" applyFont="1" applyAlignment="1">
      <alignment horizontal="center" vertical="top" wrapText="1"/>
    </xf>
    <xf numFmtId="0" fontId="28" fillId="0" borderId="0" xfId="0" applyFont="1" applyAlignment="1">
      <alignment horizontal="center" vertical="top" wrapText="1"/>
    </xf>
    <xf numFmtId="0" fontId="28" fillId="0" borderId="0" xfId="0" applyFont="1" applyAlignment="1">
      <alignment horizontal="right" vertical="top" wrapText="1"/>
    </xf>
    <xf numFmtId="0" fontId="23" fillId="2" borderId="6" xfId="0" applyFont="1" applyFill="1" applyBorder="1" applyAlignment="1">
      <alignment horizontal="center" vertical="center" wrapText="1"/>
    </xf>
    <xf numFmtId="0" fontId="23" fillId="2" borderId="7" xfId="0" applyFont="1" applyFill="1" applyBorder="1" applyAlignment="1">
      <alignment horizontal="center" vertical="center" wrapText="1"/>
    </xf>
    <xf numFmtId="0" fontId="26" fillId="0" borderId="0" xfId="2" applyFont="1" applyAlignment="1">
      <alignment horizontal="center" vertical="top" wrapText="1"/>
    </xf>
    <xf numFmtId="0" fontId="28" fillId="0" borderId="0" xfId="2" applyFont="1" applyAlignment="1">
      <alignment horizontal="center" vertical="top" wrapText="1"/>
    </xf>
    <xf numFmtId="0" fontId="6" fillId="0" borderId="0" xfId="2" applyFont="1" applyAlignment="1">
      <alignment horizontal="center" vertical="center" wrapText="1"/>
    </xf>
    <xf numFmtId="0" fontId="25" fillId="0" borderId="0" xfId="2" applyFont="1" applyAlignment="1">
      <alignment horizontal="left" vertical="top" wrapText="1"/>
    </xf>
    <xf numFmtId="0" fontId="12" fillId="0" borderId="3" xfId="2" applyFont="1" applyBorder="1" applyAlignment="1">
      <alignment horizontal="center" wrapText="1"/>
    </xf>
    <xf numFmtId="0" fontId="12" fillId="0" borderId="0" xfId="2" applyFont="1" applyAlignment="1">
      <alignment horizontal="left" indent="1"/>
    </xf>
    <xf numFmtId="0" fontId="29" fillId="0" borderId="4" xfId="2" applyFont="1" applyBorder="1" applyAlignment="1">
      <alignment horizontal="center" vertical="center" wrapText="1"/>
    </xf>
    <xf numFmtId="0" fontId="29" fillId="0" borderId="5" xfId="2" applyFont="1" applyBorder="1" applyAlignment="1">
      <alignment horizontal="center" vertical="center" wrapText="1"/>
    </xf>
    <xf numFmtId="0" fontId="29" fillId="0" borderId="23" xfId="2" applyFont="1" applyBorder="1" applyAlignment="1">
      <alignment horizontal="center" vertical="center" wrapText="1"/>
    </xf>
    <xf numFmtId="0" fontId="29" fillId="0" borderId="24" xfId="2" applyFont="1" applyBorder="1" applyAlignment="1">
      <alignment horizontal="center" vertical="center" wrapText="1"/>
    </xf>
    <xf numFmtId="0" fontId="29" fillId="0" borderId="13" xfId="2" applyFont="1" applyBorder="1" applyAlignment="1">
      <alignment horizontal="center" vertical="center" wrapText="1"/>
    </xf>
    <xf numFmtId="0" fontId="15" fillId="0" borderId="0" xfId="2" applyFont="1" applyAlignment="1">
      <alignment horizontal="left" vertical="center" wrapText="1"/>
    </xf>
    <xf numFmtId="0" fontId="15" fillId="0" borderId="0" xfId="2" applyFont="1" applyAlignment="1">
      <alignment horizontal="right" vertical="center" wrapText="1"/>
    </xf>
    <xf numFmtId="0" fontId="35" fillId="0" borderId="0" xfId="2" applyFont="1" applyAlignment="1">
      <alignment horizontal="center" vertical="center" wrapText="1"/>
    </xf>
    <xf numFmtId="0" fontId="36" fillId="0" borderId="1" xfId="2" applyFont="1" applyBorder="1" applyAlignment="1">
      <alignment horizontal="right" vertical="center" wrapText="1"/>
    </xf>
    <xf numFmtId="0" fontId="36" fillId="0" borderId="0" xfId="2" applyFont="1" applyBorder="1" applyAlignment="1">
      <alignment horizontal="right" vertical="center" wrapText="1"/>
    </xf>
    <xf numFmtId="0" fontId="29" fillId="0" borderId="22" xfId="2" applyFont="1" applyBorder="1" applyAlignment="1">
      <alignment horizontal="center" vertical="center" wrapText="1"/>
    </xf>
    <xf numFmtId="0" fontId="29" fillId="0" borderId="20" xfId="2" applyFont="1" applyBorder="1" applyAlignment="1">
      <alignment horizontal="center" vertical="center" wrapText="1"/>
    </xf>
    <xf numFmtId="0" fontId="29" fillId="0" borderId="21" xfId="2" applyFont="1" applyBorder="1" applyAlignment="1">
      <alignment horizontal="center" vertical="center" wrapText="1"/>
    </xf>
    <xf numFmtId="0" fontId="14" fillId="0" borderId="0" xfId="2" applyFont="1" applyAlignment="1">
      <alignment horizontal="center" vertical="center" wrapText="1"/>
    </xf>
    <xf numFmtId="0" fontId="9" fillId="2" borderId="13" xfId="2" applyFill="1" applyBorder="1" applyAlignment="1">
      <alignment horizontal="center" vertical="center" wrapText="1"/>
    </xf>
    <xf numFmtId="0" fontId="5" fillId="2" borderId="13" xfId="2" applyFont="1" applyFill="1" applyBorder="1" applyAlignment="1">
      <alignment horizontal="center" vertical="top" wrapText="1"/>
    </xf>
    <xf numFmtId="0" fontId="9" fillId="0" borderId="0" xfId="2" applyAlignment="1">
      <alignment horizontal="left" indent="1"/>
    </xf>
    <xf numFmtId="0" fontId="10" fillId="0" borderId="0" xfId="2" applyFont="1" applyAlignment="1">
      <alignment horizontal="justify" vertical="top" wrapText="1"/>
    </xf>
    <xf numFmtId="0" fontId="10" fillId="0" borderId="0" xfId="2" applyFont="1" applyAlignment="1">
      <alignment horizontal="right" vertical="top" wrapText="1"/>
    </xf>
    <xf numFmtId="0" fontId="30" fillId="0" borderId="0" xfId="2" applyFont="1" applyAlignment="1">
      <alignment horizontal="center" vertical="top" wrapText="1"/>
    </xf>
    <xf numFmtId="0" fontId="31" fillId="0" borderId="0" xfId="2" applyFont="1" applyAlignment="1">
      <alignment horizontal="center" vertical="top" wrapText="1"/>
    </xf>
    <xf numFmtId="0" fontId="31" fillId="0" borderId="1" xfId="2" applyFont="1" applyBorder="1" applyAlignment="1">
      <alignment horizontal="right" vertical="center" wrapText="1"/>
    </xf>
    <xf numFmtId="0" fontId="10" fillId="0" borderId="4" xfId="2" applyFont="1" applyBorder="1" applyAlignment="1">
      <alignment horizontal="center" vertical="center" wrapText="1"/>
    </xf>
    <xf numFmtId="0" fontId="10" fillId="0" borderId="22" xfId="2" applyFont="1" applyBorder="1" applyAlignment="1">
      <alignment horizontal="center" vertical="center" wrapText="1"/>
    </xf>
    <xf numFmtId="0" fontId="10" fillId="0" borderId="5" xfId="2" applyFont="1" applyBorder="1" applyAlignment="1">
      <alignment horizontal="center" vertical="center" wrapText="1"/>
    </xf>
    <xf numFmtId="0" fontId="10" fillId="0" borderId="20" xfId="2" applyFont="1" applyBorder="1" applyAlignment="1">
      <alignment horizontal="center" vertical="center" wrapText="1"/>
    </xf>
    <xf numFmtId="0" fontId="10" fillId="0" borderId="21" xfId="2" applyFont="1" applyBorder="1" applyAlignment="1">
      <alignment horizontal="center" vertical="center" wrapText="1"/>
    </xf>
    <xf numFmtId="0" fontId="10" fillId="0" borderId="16" xfId="2" applyFont="1" applyBorder="1" applyAlignment="1">
      <alignment horizontal="center" vertical="center" wrapText="1"/>
    </xf>
    <xf numFmtId="0" fontId="9" fillId="0" borderId="3" xfId="2" applyBorder="1" applyAlignment="1">
      <alignment horizontal="center" vertical="center" wrapText="1"/>
    </xf>
  </cellXfs>
  <cellStyles count="7">
    <cellStyle name="Comma" xfId="1" builtinId="3"/>
    <cellStyle name="Comma 2" xfId="3"/>
    <cellStyle name="Comma 3" xfId="5"/>
    <cellStyle name="Comma 4 2" xfId="6"/>
    <cellStyle name="Normal" xfId="0" builtinId="0"/>
    <cellStyle name="Normal 2" xfId="2"/>
    <cellStyle name="Normal 3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F39"/>
  <sheetViews>
    <sheetView topLeftCell="A4" workbookViewId="0">
      <selection activeCell="C17" sqref="C17"/>
    </sheetView>
  </sheetViews>
  <sheetFormatPr defaultColWidth="9.109375" defaultRowHeight="15" x14ac:dyDescent="0.25"/>
  <cols>
    <col min="1" max="1" width="6.5546875" style="4" customWidth="1"/>
    <col min="2" max="2" width="44.33203125" style="4" customWidth="1"/>
    <col min="3" max="3" width="15.5546875" style="4" customWidth="1"/>
    <col min="4" max="4" width="15.109375" style="4" customWidth="1"/>
    <col min="5" max="5" width="14" style="4" customWidth="1"/>
    <col min="6" max="6" width="18.6640625" style="4" customWidth="1"/>
    <col min="7" max="16384" width="9.109375" style="4"/>
  </cols>
  <sheetData>
    <row r="1" spans="1:6" x14ac:dyDescent="0.25">
      <c r="C1" s="124" t="s">
        <v>95</v>
      </c>
      <c r="D1" s="124"/>
      <c r="E1" s="124"/>
    </row>
    <row r="2" spans="1:6" x14ac:dyDescent="0.25">
      <c r="C2" s="125" t="s">
        <v>224</v>
      </c>
      <c r="D2" s="125"/>
      <c r="E2" s="125"/>
    </row>
    <row r="3" spans="1:6" x14ac:dyDescent="0.25">
      <c r="C3" s="125"/>
      <c r="D3" s="125"/>
      <c r="E3" s="125"/>
    </row>
    <row r="4" spans="1:6" ht="18.75" customHeight="1" x14ac:dyDescent="0.25">
      <c r="A4" s="129" t="s">
        <v>93</v>
      </c>
      <c r="B4" s="129"/>
      <c r="C4" s="39"/>
      <c r="D4" s="39"/>
      <c r="E4" s="39"/>
    </row>
    <row r="5" spans="1:6" x14ac:dyDescent="0.25">
      <c r="A5" s="130" t="s">
        <v>94</v>
      </c>
      <c r="B5" s="130"/>
      <c r="C5" s="39"/>
      <c r="D5" s="39"/>
      <c r="E5" s="39"/>
    </row>
    <row r="6" spans="1:6" x14ac:dyDescent="0.25">
      <c r="A6" s="40"/>
      <c r="B6" s="40"/>
      <c r="C6" s="39"/>
      <c r="D6" s="39"/>
      <c r="E6" s="39"/>
    </row>
    <row r="7" spans="1:6" x14ac:dyDescent="0.25">
      <c r="B7" s="129" t="s">
        <v>71</v>
      </c>
      <c r="C7" s="129"/>
      <c r="D7" s="129"/>
      <c r="E7" s="129"/>
    </row>
    <row r="8" spans="1:6" ht="6.75" customHeight="1" x14ac:dyDescent="0.25">
      <c r="B8" s="129"/>
      <c r="C8" s="129"/>
      <c r="D8" s="129"/>
      <c r="E8" s="129"/>
    </row>
    <row r="9" spans="1:6" ht="18" customHeight="1" x14ac:dyDescent="0.25">
      <c r="B9" s="125" t="s">
        <v>72</v>
      </c>
      <c r="C9" s="125"/>
      <c r="D9" s="125"/>
      <c r="E9" s="125"/>
    </row>
    <row r="10" spans="1:6" ht="2.25" customHeight="1" x14ac:dyDescent="0.25">
      <c r="B10" s="125"/>
      <c r="C10" s="125"/>
      <c r="D10" s="125"/>
      <c r="E10" s="125"/>
    </row>
    <row r="11" spans="1:6" x14ac:dyDescent="0.25">
      <c r="B11" s="5"/>
      <c r="C11" s="5"/>
      <c r="D11" s="5"/>
      <c r="E11" s="5"/>
    </row>
    <row r="12" spans="1:6" ht="19.5" customHeight="1" x14ac:dyDescent="0.25">
      <c r="B12" s="6"/>
      <c r="C12" s="6"/>
      <c r="D12" s="131" t="s">
        <v>69</v>
      </c>
      <c r="E12" s="131"/>
    </row>
    <row r="13" spans="1:6" ht="15" customHeight="1" x14ac:dyDescent="0.25">
      <c r="A13" s="132" t="s">
        <v>12</v>
      </c>
      <c r="B13" s="132" t="s">
        <v>13</v>
      </c>
      <c r="C13" s="126" t="s">
        <v>73</v>
      </c>
      <c r="D13" s="126" t="s">
        <v>79</v>
      </c>
      <c r="E13" s="126" t="s">
        <v>82</v>
      </c>
    </row>
    <row r="14" spans="1:6" x14ac:dyDescent="0.25">
      <c r="A14" s="133"/>
      <c r="B14" s="133"/>
      <c r="C14" s="127"/>
      <c r="D14" s="127"/>
      <c r="E14" s="127"/>
    </row>
    <row r="15" spans="1:6" x14ac:dyDescent="0.25">
      <c r="A15" s="7" t="s">
        <v>14</v>
      </c>
      <c r="B15" s="8" t="s">
        <v>80</v>
      </c>
      <c r="C15" s="9">
        <v>1</v>
      </c>
      <c r="D15" s="9" t="s">
        <v>3</v>
      </c>
      <c r="E15" s="9" t="s">
        <v>81</v>
      </c>
    </row>
    <row r="16" spans="1:6" s="15" customFormat="1" ht="24" customHeight="1" x14ac:dyDescent="0.25">
      <c r="A16" s="10" t="s">
        <v>14</v>
      </c>
      <c r="B16" s="11" t="s">
        <v>74</v>
      </c>
      <c r="C16" s="12">
        <f>+C17+C20+C23+C24</f>
        <v>628541</v>
      </c>
      <c r="D16" s="12">
        <f>+D17+D20+D23+D24</f>
        <v>1908653.5</v>
      </c>
      <c r="E16" s="13"/>
      <c r="F16" s="14"/>
    </row>
    <row r="17" spans="1:6" ht="24" customHeight="1" x14ac:dyDescent="0.25">
      <c r="A17" s="7">
        <v>1</v>
      </c>
      <c r="B17" s="16" t="s">
        <v>90</v>
      </c>
      <c r="C17" s="21">
        <f>+C18+C19</f>
        <v>93730</v>
      </c>
      <c r="D17" s="17">
        <f>+D18+D19</f>
        <v>403990.5</v>
      </c>
      <c r="E17" s="22">
        <f>+D17/C17*100</f>
        <v>431.01514989864506</v>
      </c>
      <c r="F17" s="18"/>
    </row>
    <row r="18" spans="1:6" ht="24" customHeight="1" x14ac:dyDescent="0.25">
      <c r="A18" s="7" t="s">
        <v>75</v>
      </c>
      <c r="B18" s="16" t="s">
        <v>91</v>
      </c>
      <c r="C18" s="21">
        <v>53680</v>
      </c>
      <c r="D18" s="37">
        <f>336706+6687</f>
        <v>343393</v>
      </c>
      <c r="E18" s="22">
        <f t="shared" ref="E18:E28" si="0">+D18/C18*100</f>
        <v>639.70380029806256</v>
      </c>
      <c r="F18" s="18"/>
    </row>
    <row r="19" spans="1:6" ht="31.5" customHeight="1" x14ac:dyDescent="0.25">
      <c r="A19" s="19" t="s">
        <v>75</v>
      </c>
      <c r="B19" s="16" t="s">
        <v>92</v>
      </c>
      <c r="C19" s="21">
        <v>40050</v>
      </c>
      <c r="D19" s="17">
        <v>60597.5</v>
      </c>
      <c r="E19" s="22">
        <f t="shared" si="0"/>
        <v>151.30461922596754</v>
      </c>
    </row>
    <row r="20" spans="1:6" ht="24" customHeight="1" x14ac:dyDescent="0.25">
      <c r="A20" s="7">
        <v>2</v>
      </c>
      <c r="B20" s="16" t="s">
        <v>76</v>
      </c>
      <c r="C20" s="21">
        <f>+C21+C22</f>
        <v>534811</v>
      </c>
      <c r="D20" s="17">
        <f>+D21+D22</f>
        <v>672341.1</v>
      </c>
      <c r="E20" s="22">
        <f t="shared" si="0"/>
        <v>125.71564534012948</v>
      </c>
      <c r="F20" s="20"/>
    </row>
    <row r="21" spans="1:6" ht="24" customHeight="1" x14ac:dyDescent="0.25">
      <c r="A21" s="7" t="s">
        <v>75</v>
      </c>
      <c r="B21" s="16" t="s">
        <v>83</v>
      </c>
      <c r="C21" s="21">
        <v>307790</v>
      </c>
      <c r="D21" s="21">
        <v>307790</v>
      </c>
      <c r="E21" s="22">
        <f t="shared" si="0"/>
        <v>100</v>
      </c>
    </row>
    <row r="22" spans="1:6" ht="24" customHeight="1" x14ac:dyDescent="0.25">
      <c r="A22" s="7" t="s">
        <v>75</v>
      </c>
      <c r="B22" s="16" t="s">
        <v>84</v>
      </c>
      <c r="C22" s="21">
        <v>227021</v>
      </c>
      <c r="D22" s="21">
        <v>364551.1</v>
      </c>
      <c r="E22" s="22">
        <f t="shared" si="0"/>
        <v>160.58034278767161</v>
      </c>
    </row>
    <row r="23" spans="1:6" ht="24" customHeight="1" x14ac:dyDescent="0.25">
      <c r="A23" s="7">
        <v>3</v>
      </c>
      <c r="B23" s="16" t="s">
        <v>77</v>
      </c>
      <c r="C23" s="16"/>
      <c r="D23" s="22"/>
      <c r="E23" s="22"/>
    </row>
    <row r="24" spans="1:6" ht="24" customHeight="1" x14ac:dyDescent="0.25">
      <c r="A24" s="7">
        <v>4</v>
      </c>
      <c r="B24" s="16" t="s">
        <v>78</v>
      </c>
      <c r="C24" s="16"/>
      <c r="D24" s="22">
        <v>832321.9</v>
      </c>
      <c r="E24" s="22"/>
    </row>
    <row r="25" spans="1:6" s="15" customFormat="1" ht="24" customHeight="1" x14ac:dyDescent="0.25">
      <c r="A25" s="35" t="s">
        <v>53</v>
      </c>
      <c r="B25" s="23" t="s">
        <v>87</v>
      </c>
      <c r="C25" s="36">
        <f>+C26+C30+C31</f>
        <v>628540.97405275528</v>
      </c>
      <c r="D25" s="36">
        <f>+D26+D30+D31</f>
        <v>1908653.5000000002</v>
      </c>
      <c r="E25" s="22">
        <f t="shared" si="0"/>
        <v>303.66413309433688</v>
      </c>
    </row>
    <row r="26" spans="1:6" s="15" customFormat="1" ht="24" customHeight="1" x14ac:dyDescent="0.25">
      <c r="A26" s="35" t="s">
        <v>15</v>
      </c>
      <c r="B26" s="24" t="s">
        <v>88</v>
      </c>
      <c r="C26" s="38">
        <f>SUM(C27:C29)</f>
        <v>628540.97405275528</v>
      </c>
      <c r="D26" s="25">
        <f>+D27+D28</f>
        <v>1325830.6000000001</v>
      </c>
      <c r="E26" s="22">
        <f t="shared" si="0"/>
        <v>210.93781546988203</v>
      </c>
    </row>
    <row r="27" spans="1:6" s="15" customFormat="1" ht="24" customHeight="1" x14ac:dyDescent="0.25">
      <c r="A27" s="7">
        <v>1</v>
      </c>
      <c r="B27" s="26" t="s">
        <v>59</v>
      </c>
      <c r="C27" s="28">
        <v>37144</v>
      </c>
      <c r="D27" s="28">
        <v>654323.30000000005</v>
      </c>
      <c r="E27" s="22">
        <f t="shared" si="0"/>
        <v>1761.585451216886</v>
      </c>
    </row>
    <row r="28" spans="1:6" s="15" customFormat="1" ht="24" customHeight="1" x14ac:dyDescent="0.25">
      <c r="A28" s="7">
        <v>2</v>
      </c>
      <c r="B28" s="26" t="s">
        <v>67</v>
      </c>
      <c r="C28" s="28">
        <v>572309.97405275528</v>
      </c>
      <c r="D28" s="28">
        <v>671507.3</v>
      </c>
      <c r="E28" s="22">
        <f t="shared" si="0"/>
        <v>117.3327969884552</v>
      </c>
    </row>
    <row r="29" spans="1:6" s="15" customFormat="1" ht="24" customHeight="1" x14ac:dyDescent="0.25">
      <c r="A29" s="7">
        <v>3</v>
      </c>
      <c r="B29" s="26" t="s">
        <v>89</v>
      </c>
      <c r="C29" s="28">
        <v>19087</v>
      </c>
      <c r="D29" s="28"/>
      <c r="E29" s="22"/>
    </row>
    <row r="30" spans="1:6" s="15" customFormat="1" ht="24" customHeight="1" x14ac:dyDescent="0.25">
      <c r="A30" s="35" t="s">
        <v>40</v>
      </c>
      <c r="B30" s="24" t="s">
        <v>85</v>
      </c>
      <c r="C30" s="27"/>
      <c r="D30" s="25">
        <v>581876.80000000005</v>
      </c>
      <c r="E30" s="22"/>
    </row>
    <row r="31" spans="1:6" s="15" customFormat="1" ht="24" customHeight="1" x14ac:dyDescent="0.25">
      <c r="A31" s="35" t="s">
        <v>49</v>
      </c>
      <c r="B31" s="24" t="s">
        <v>86</v>
      </c>
      <c r="C31" s="27"/>
      <c r="D31" s="25">
        <v>946.1</v>
      </c>
      <c r="E31" s="22"/>
    </row>
    <row r="32" spans="1:6" s="15" customFormat="1" ht="13.5" customHeight="1" x14ac:dyDescent="0.25">
      <c r="B32" s="29"/>
      <c r="C32" s="29"/>
      <c r="D32" s="30"/>
      <c r="E32" s="30"/>
    </row>
    <row r="33" spans="2:5" s="32" customFormat="1" ht="15" customHeight="1" x14ac:dyDescent="0.25">
      <c r="B33" s="136"/>
      <c r="C33" s="136"/>
      <c r="D33" s="136"/>
      <c r="E33" s="31"/>
    </row>
    <row r="34" spans="2:5" ht="15" customHeight="1" x14ac:dyDescent="0.25">
      <c r="B34" s="134"/>
      <c r="C34" s="134"/>
      <c r="D34" s="134"/>
      <c r="E34" s="33"/>
    </row>
    <row r="35" spans="2:5" ht="15" customHeight="1" x14ac:dyDescent="0.25">
      <c r="B35" s="135"/>
      <c r="C35" s="135"/>
      <c r="D35" s="135"/>
      <c r="E35" s="34"/>
    </row>
    <row r="36" spans="2:5" x14ac:dyDescent="0.25">
      <c r="B36" s="135"/>
      <c r="C36" s="135"/>
      <c r="D36" s="135"/>
      <c r="E36" s="34"/>
    </row>
    <row r="37" spans="2:5" x14ac:dyDescent="0.25">
      <c r="B37" s="135"/>
      <c r="C37" s="135"/>
      <c r="D37" s="135"/>
      <c r="E37" s="34"/>
    </row>
    <row r="38" spans="2:5" x14ac:dyDescent="0.25">
      <c r="B38" s="135"/>
      <c r="C38" s="135"/>
      <c r="D38" s="135"/>
    </row>
    <row r="39" spans="2:5" x14ac:dyDescent="0.25">
      <c r="B39" s="128" t="s">
        <v>11</v>
      </c>
      <c r="C39" s="128"/>
      <c r="D39" s="128"/>
      <c r="E39" s="128"/>
    </row>
  </sheetData>
  <mergeCells count="16">
    <mergeCell ref="C1:E1"/>
    <mergeCell ref="C2:E3"/>
    <mergeCell ref="E13:E14"/>
    <mergeCell ref="B39:E39"/>
    <mergeCell ref="C13:C14"/>
    <mergeCell ref="A4:B4"/>
    <mergeCell ref="A5:B5"/>
    <mergeCell ref="D12:E12"/>
    <mergeCell ref="A13:A14"/>
    <mergeCell ref="B34:D34"/>
    <mergeCell ref="B35:D38"/>
    <mergeCell ref="B33:D33"/>
    <mergeCell ref="B13:B14"/>
    <mergeCell ref="D13:D14"/>
    <mergeCell ref="B7:E8"/>
    <mergeCell ref="B9:E10"/>
  </mergeCells>
  <pageMargins left="0.26" right="0.45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2"/>
  <sheetViews>
    <sheetView showGridLines="0" topLeftCell="A20" workbookViewId="0">
      <selection activeCell="B32" sqref="B32"/>
    </sheetView>
  </sheetViews>
  <sheetFormatPr defaultColWidth="9.109375" defaultRowHeight="13.8" x14ac:dyDescent="0.25"/>
  <cols>
    <col min="1" max="1" width="8.44140625" style="42" customWidth="1"/>
    <col min="2" max="2" width="58" style="42" customWidth="1"/>
    <col min="3" max="3" width="17.88671875" style="42" customWidth="1"/>
    <col min="4" max="4" width="14.6640625" style="42" customWidth="1"/>
    <col min="5" max="5" width="14" style="42" customWidth="1"/>
    <col min="6" max="6" width="12.44140625" style="42" customWidth="1"/>
    <col min="7" max="7" width="11.44140625" style="42" customWidth="1"/>
    <col min="8" max="8" width="9.6640625" style="42" customWidth="1"/>
    <col min="9" max="16384" width="9.109375" style="42"/>
  </cols>
  <sheetData>
    <row r="1" spans="1:8" x14ac:dyDescent="0.25">
      <c r="F1" s="137" t="s">
        <v>99</v>
      </c>
      <c r="G1" s="137"/>
      <c r="H1" s="137"/>
    </row>
    <row r="2" spans="1:8" x14ac:dyDescent="0.25">
      <c r="F2" s="138" t="s">
        <v>224</v>
      </c>
      <c r="G2" s="138"/>
      <c r="H2" s="138"/>
    </row>
    <row r="3" spans="1:8" ht="9.75" customHeight="1" x14ac:dyDescent="0.25">
      <c r="F3" s="138"/>
      <c r="G3" s="138"/>
      <c r="H3" s="138"/>
    </row>
    <row r="4" spans="1:8" ht="22.5" customHeight="1" x14ac:dyDescent="0.25">
      <c r="A4" s="144" t="s">
        <v>0</v>
      </c>
      <c r="B4" s="144"/>
      <c r="C4" s="43"/>
      <c r="F4" s="137"/>
      <c r="G4" s="137"/>
      <c r="H4" s="137"/>
    </row>
    <row r="5" spans="1:8" hidden="1" x14ac:dyDescent="0.25">
      <c r="A5" s="44" t="s">
        <v>11</v>
      </c>
    </row>
    <row r="6" spans="1:8" s="63" customFormat="1" ht="16.8" x14ac:dyDescent="0.3">
      <c r="A6" s="146" t="s">
        <v>120</v>
      </c>
      <c r="B6" s="146"/>
      <c r="C6" s="146"/>
      <c r="D6" s="146"/>
      <c r="E6" s="146"/>
      <c r="F6" s="146"/>
      <c r="G6" s="146"/>
      <c r="H6" s="146"/>
    </row>
    <row r="7" spans="1:8" s="4" customFormat="1" ht="15" x14ac:dyDescent="0.25">
      <c r="A7" s="147" t="s">
        <v>72</v>
      </c>
      <c r="B7" s="147"/>
      <c r="C7" s="147"/>
      <c r="D7" s="147"/>
      <c r="E7" s="147"/>
      <c r="F7" s="147"/>
      <c r="G7" s="147"/>
      <c r="H7" s="147"/>
    </row>
    <row r="8" spans="1:8" s="4" customFormat="1" ht="15.75" customHeight="1" x14ac:dyDescent="0.25">
      <c r="A8" s="148"/>
      <c r="B8" s="148"/>
      <c r="F8" s="145" t="s">
        <v>69</v>
      </c>
      <c r="G8" s="145"/>
      <c r="H8" s="145"/>
    </row>
    <row r="9" spans="1:8" ht="3" customHeight="1" x14ac:dyDescent="0.25">
      <c r="A9" s="44" t="s">
        <v>11</v>
      </c>
    </row>
    <row r="10" spans="1:8" ht="16.5" customHeight="1" x14ac:dyDescent="0.25">
      <c r="A10" s="142" t="s">
        <v>12</v>
      </c>
      <c r="B10" s="140" t="s">
        <v>13</v>
      </c>
      <c r="C10" s="149" t="s">
        <v>73</v>
      </c>
      <c r="D10" s="150"/>
      <c r="E10" s="149" t="s">
        <v>79</v>
      </c>
      <c r="F10" s="150"/>
      <c r="G10" s="149" t="s">
        <v>100</v>
      </c>
      <c r="H10" s="140"/>
    </row>
    <row r="11" spans="1:8" ht="27" customHeight="1" x14ac:dyDescent="0.25">
      <c r="A11" s="143"/>
      <c r="B11" s="141"/>
      <c r="C11" s="45" t="s">
        <v>101</v>
      </c>
      <c r="D11" s="45" t="s">
        <v>102</v>
      </c>
      <c r="E11" s="45" t="s">
        <v>101</v>
      </c>
      <c r="F11" s="45" t="s">
        <v>102</v>
      </c>
      <c r="G11" s="45" t="s">
        <v>101</v>
      </c>
      <c r="H11" s="46" t="s">
        <v>102</v>
      </c>
    </row>
    <row r="12" spans="1:8" x14ac:dyDescent="0.25">
      <c r="A12" s="47"/>
      <c r="B12" s="48" t="s">
        <v>103</v>
      </c>
      <c r="C12" s="51">
        <f>+C13+C59+C60</f>
        <v>108200</v>
      </c>
      <c r="D12" s="51">
        <f>+D13+D59+D60</f>
        <v>93730</v>
      </c>
      <c r="E12" s="51">
        <f>+E13+E59+E60</f>
        <v>1335872.7592179999</v>
      </c>
      <c r="F12" s="51"/>
      <c r="G12" s="81">
        <f>+E12/C12*100</f>
        <v>1234.6328643419592</v>
      </c>
      <c r="H12" s="81">
        <f t="shared" ref="H12:H14" si="0">+F12/D12*100</f>
        <v>0</v>
      </c>
    </row>
    <row r="13" spans="1:8" x14ac:dyDescent="0.25">
      <c r="A13" s="50" t="s">
        <v>14</v>
      </c>
      <c r="B13" s="48" t="s">
        <v>104</v>
      </c>
      <c r="C13" s="51">
        <f>+C14+C58</f>
        <v>108200</v>
      </c>
      <c r="D13" s="51">
        <f>+D14+D58</f>
        <v>93730</v>
      </c>
      <c r="E13" s="51">
        <f>+E14+E58</f>
        <v>503550.91410999995</v>
      </c>
      <c r="F13" s="51">
        <f>+F14+F58</f>
        <v>403990.507896</v>
      </c>
      <c r="G13" s="81">
        <f t="shared" ref="G13:G14" si="1">+E13/C13*100</f>
        <v>465.3890148890942</v>
      </c>
      <c r="H13" s="81">
        <f t="shared" si="0"/>
        <v>431.01515832284224</v>
      </c>
    </row>
    <row r="14" spans="1:8" x14ac:dyDescent="0.25">
      <c r="A14" s="50" t="s">
        <v>15</v>
      </c>
      <c r="B14" s="48" t="s">
        <v>16</v>
      </c>
      <c r="C14" s="52">
        <f>+C15+C20+C25+C32+C38+C39+C40+C41+C42+C43+C44+C45+C46+C47+C54+C55+C56</f>
        <v>108200</v>
      </c>
      <c r="D14" s="52">
        <f>+D15+D20+D25+D32+D38+D39+D40+D41+D42+D43+D44+D45+D46+D47+D54+D55+D56</f>
        <v>93730</v>
      </c>
      <c r="E14" s="52">
        <f>+E15+E20+E25+E32+E38+E39+E40+E41+E42+E43+E44+E45+E46+E47+E54+E55+E56</f>
        <v>496863.81410999998</v>
      </c>
      <c r="F14" s="52">
        <f>+F15+F20+F25+F32+F38+F39+F40+F41+F42+F43+F44+F45+F46+F47+F54+F55+F56</f>
        <v>397303.40789600002</v>
      </c>
      <c r="G14" s="81">
        <f t="shared" si="1"/>
        <v>459.20870065619221</v>
      </c>
      <c r="H14" s="81">
        <f t="shared" si="0"/>
        <v>423.88072964472423</v>
      </c>
    </row>
    <row r="15" spans="1:8" ht="14.25" customHeight="1" x14ac:dyDescent="0.25">
      <c r="A15" s="53" t="s">
        <v>2</v>
      </c>
      <c r="B15" s="54" t="s">
        <v>105</v>
      </c>
      <c r="C15" s="55">
        <v>0</v>
      </c>
      <c r="D15" s="55">
        <v>0</v>
      </c>
      <c r="E15" s="55">
        <v>0</v>
      </c>
      <c r="F15" s="55">
        <v>0</v>
      </c>
      <c r="G15" s="56"/>
      <c r="H15" s="57"/>
    </row>
    <row r="16" spans="1:8" ht="14.25" hidden="1" customHeight="1" x14ac:dyDescent="0.25">
      <c r="A16" s="53"/>
      <c r="B16" s="54" t="s">
        <v>106</v>
      </c>
      <c r="C16" s="55">
        <v>0</v>
      </c>
      <c r="D16" s="55">
        <v>0</v>
      </c>
      <c r="E16" s="55">
        <v>0</v>
      </c>
      <c r="F16" s="55">
        <v>0</v>
      </c>
      <c r="G16" s="56"/>
      <c r="H16" s="57"/>
    </row>
    <row r="17" spans="1:8" ht="14.25" hidden="1" customHeight="1" x14ac:dyDescent="0.25">
      <c r="A17" s="53"/>
      <c r="B17" s="54" t="s">
        <v>107</v>
      </c>
      <c r="C17" s="58" t="s">
        <v>17</v>
      </c>
      <c r="D17" s="58" t="s">
        <v>17</v>
      </c>
      <c r="E17" s="58" t="s">
        <v>17</v>
      </c>
      <c r="F17" s="58" t="s">
        <v>17</v>
      </c>
      <c r="G17" s="58"/>
      <c r="H17" s="59"/>
    </row>
    <row r="18" spans="1:8" ht="14.25" hidden="1" customHeight="1" x14ac:dyDescent="0.25">
      <c r="A18" s="53"/>
      <c r="B18" s="54" t="s">
        <v>44</v>
      </c>
      <c r="C18" s="58" t="s">
        <v>17</v>
      </c>
      <c r="D18" s="58" t="s">
        <v>17</v>
      </c>
      <c r="E18" s="58" t="s">
        <v>17</v>
      </c>
      <c r="F18" s="58" t="s">
        <v>17</v>
      </c>
      <c r="G18" s="58"/>
      <c r="H18" s="59"/>
    </row>
    <row r="19" spans="1:8" ht="14.25" hidden="1" customHeight="1" x14ac:dyDescent="0.25">
      <c r="A19" s="53"/>
      <c r="B19" s="54" t="s">
        <v>42</v>
      </c>
      <c r="C19" s="58" t="s">
        <v>17</v>
      </c>
      <c r="D19" s="58" t="s">
        <v>17</v>
      </c>
      <c r="E19" s="58" t="s">
        <v>17</v>
      </c>
      <c r="F19" s="58" t="s">
        <v>17</v>
      </c>
      <c r="G19" s="58"/>
      <c r="H19" s="59"/>
    </row>
    <row r="20" spans="1:8" ht="14.25" customHeight="1" x14ac:dyDescent="0.25">
      <c r="A20" s="53" t="s">
        <v>3</v>
      </c>
      <c r="B20" s="54" t="s">
        <v>108</v>
      </c>
      <c r="C20" s="58" t="s">
        <v>17</v>
      </c>
      <c r="D20" s="58" t="s">
        <v>17</v>
      </c>
      <c r="E20" s="58" t="s">
        <v>17</v>
      </c>
      <c r="F20" s="58" t="s">
        <v>17</v>
      </c>
      <c r="G20" s="58"/>
      <c r="H20" s="59"/>
    </row>
    <row r="21" spans="1:8" ht="14.25" hidden="1" customHeight="1" x14ac:dyDescent="0.25">
      <c r="A21" s="53"/>
      <c r="B21" s="54" t="s">
        <v>106</v>
      </c>
      <c r="C21" s="58" t="s">
        <v>17</v>
      </c>
      <c r="D21" s="58" t="s">
        <v>17</v>
      </c>
      <c r="E21" s="58" t="s">
        <v>17</v>
      </c>
      <c r="F21" s="58" t="s">
        <v>17</v>
      </c>
      <c r="G21" s="58"/>
      <c r="H21" s="59"/>
    </row>
    <row r="22" spans="1:8" ht="14.25" hidden="1" customHeight="1" x14ac:dyDescent="0.25">
      <c r="A22" s="53"/>
      <c r="B22" s="54" t="s">
        <v>107</v>
      </c>
      <c r="C22" s="58" t="s">
        <v>17</v>
      </c>
      <c r="D22" s="58" t="s">
        <v>17</v>
      </c>
      <c r="E22" s="58" t="s">
        <v>17</v>
      </c>
      <c r="F22" s="58" t="s">
        <v>17</v>
      </c>
      <c r="G22" s="58"/>
      <c r="H22" s="59"/>
    </row>
    <row r="23" spans="1:8" ht="14.25" hidden="1" customHeight="1" x14ac:dyDescent="0.25">
      <c r="A23" s="53"/>
      <c r="B23" s="54" t="s">
        <v>44</v>
      </c>
      <c r="C23" s="58" t="s">
        <v>17</v>
      </c>
      <c r="D23" s="58" t="s">
        <v>17</v>
      </c>
      <c r="E23" s="58" t="s">
        <v>17</v>
      </c>
      <c r="F23" s="58" t="s">
        <v>17</v>
      </c>
      <c r="G23" s="58"/>
      <c r="H23" s="59"/>
    </row>
    <row r="24" spans="1:8" ht="14.25" hidden="1" customHeight="1" x14ac:dyDescent="0.25">
      <c r="A24" s="53"/>
      <c r="B24" s="54" t="s">
        <v>42</v>
      </c>
      <c r="C24" s="58" t="s">
        <v>17</v>
      </c>
      <c r="D24" s="58" t="s">
        <v>17</v>
      </c>
      <c r="E24" s="58" t="s">
        <v>17</v>
      </c>
      <c r="F24" s="58" t="s">
        <v>17</v>
      </c>
      <c r="G24" s="58"/>
      <c r="H24" s="59"/>
    </row>
    <row r="25" spans="1:8" ht="14.25" customHeight="1" x14ac:dyDescent="0.25">
      <c r="A25" s="53" t="s">
        <v>4</v>
      </c>
      <c r="B25" s="54" t="s">
        <v>18</v>
      </c>
      <c r="C25" s="55">
        <v>0</v>
      </c>
      <c r="D25" s="55">
        <v>0</v>
      </c>
      <c r="E25" s="55">
        <v>0</v>
      </c>
      <c r="F25" s="55">
        <v>0</v>
      </c>
      <c r="G25" s="56"/>
      <c r="H25" s="57"/>
    </row>
    <row r="26" spans="1:8" ht="14.25" hidden="1" customHeight="1" x14ac:dyDescent="0.25">
      <c r="A26" s="53"/>
      <c r="B26" s="54" t="s">
        <v>106</v>
      </c>
      <c r="C26" s="55">
        <v>0</v>
      </c>
      <c r="D26" s="55">
        <v>0</v>
      </c>
      <c r="E26" s="55">
        <v>0</v>
      </c>
      <c r="F26" s="55">
        <v>0</v>
      </c>
      <c r="G26" s="56">
        <v>0</v>
      </c>
      <c r="H26" s="57">
        <v>0</v>
      </c>
    </row>
    <row r="27" spans="1:8" ht="14.25" hidden="1" customHeight="1" x14ac:dyDescent="0.25">
      <c r="A27" s="53"/>
      <c r="B27" s="54" t="s">
        <v>107</v>
      </c>
      <c r="C27" s="58" t="s">
        <v>17</v>
      </c>
      <c r="D27" s="58" t="s">
        <v>17</v>
      </c>
      <c r="E27" s="58" t="s">
        <v>17</v>
      </c>
      <c r="F27" s="58" t="s">
        <v>17</v>
      </c>
      <c r="G27" s="58" t="s">
        <v>61</v>
      </c>
      <c r="H27" s="59" t="s">
        <v>61</v>
      </c>
    </row>
    <row r="28" spans="1:8" ht="14.25" hidden="1" customHeight="1" x14ac:dyDescent="0.25">
      <c r="A28" s="53"/>
      <c r="B28" s="54" t="s">
        <v>44</v>
      </c>
      <c r="C28" s="58" t="s">
        <v>17</v>
      </c>
      <c r="D28" s="58" t="s">
        <v>17</v>
      </c>
      <c r="E28" s="58" t="s">
        <v>17</v>
      </c>
      <c r="F28" s="58" t="s">
        <v>17</v>
      </c>
      <c r="G28" s="58" t="s">
        <v>61</v>
      </c>
      <c r="H28" s="59" t="s">
        <v>61</v>
      </c>
    </row>
    <row r="29" spans="1:8" ht="14.25" hidden="1" customHeight="1" x14ac:dyDescent="0.25">
      <c r="A29" s="53"/>
      <c r="B29" s="54" t="s">
        <v>109</v>
      </c>
      <c r="C29" s="58" t="s">
        <v>17</v>
      </c>
      <c r="D29" s="58" t="s">
        <v>17</v>
      </c>
      <c r="E29" s="58" t="s">
        <v>17</v>
      </c>
      <c r="F29" s="58" t="s">
        <v>17</v>
      </c>
      <c r="G29" s="58" t="s">
        <v>61</v>
      </c>
      <c r="H29" s="59" t="s">
        <v>61</v>
      </c>
    </row>
    <row r="30" spans="1:8" ht="14.25" hidden="1" customHeight="1" x14ac:dyDescent="0.25">
      <c r="A30" s="53"/>
      <c r="B30" s="54" t="s">
        <v>42</v>
      </c>
      <c r="C30" s="58" t="s">
        <v>17</v>
      </c>
      <c r="D30" s="58" t="s">
        <v>17</v>
      </c>
      <c r="E30" s="58" t="s">
        <v>17</v>
      </c>
      <c r="F30" s="58" t="s">
        <v>17</v>
      </c>
      <c r="G30" s="58" t="s">
        <v>61</v>
      </c>
      <c r="H30" s="59" t="s">
        <v>61</v>
      </c>
    </row>
    <row r="31" spans="1:8" ht="14.25" hidden="1" customHeight="1" x14ac:dyDescent="0.25">
      <c r="A31" s="53"/>
      <c r="B31" s="54" t="s">
        <v>110</v>
      </c>
      <c r="C31" s="58" t="s">
        <v>17</v>
      </c>
      <c r="D31" s="58" t="s">
        <v>17</v>
      </c>
      <c r="E31" s="58" t="s">
        <v>17</v>
      </c>
      <c r="F31" s="58" t="s">
        <v>17</v>
      </c>
      <c r="G31" s="58" t="s">
        <v>61</v>
      </c>
      <c r="H31" s="59" t="s">
        <v>61</v>
      </c>
    </row>
    <row r="32" spans="1:8" x14ac:dyDescent="0.25">
      <c r="A32" s="53" t="s">
        <v>5</v>
      </c>
      <c r="B32" s="54" t="s">
        <v>20</v>
      </c>
      <c r="C32" s="55">
        <f>+C33+C34+C35+C36+C37</f>
        <v>34000</v>
      </c>
      <c r="D32" s="55">
        <f>+D33+D34+D35+D36+D37</f>
        <v>33660</v>
      </c>
      <c r="E32" s="55">
        <f>+E33+E34+E35+E36+E37</f>
        <v>68940.55855799999</v>
      </c>
      <c r="F32" s="55">
        <f>+F33+F34+F35+F36+F37</f>
        <v>58475.085133999994</v>
      </c>
      <c r="G32" s="80">
        <f>+E32/C32*100</f>
        <v>202.76634869999998</v>
      </c>
      <c r="H32" s="80">
        <f>+F32/D32*100</f>
        <v>173.72277223410575</v>
      </c>
    </row>
    <row r="33" spans="1:8" ht="24" customHeight="1" x14ac:dyDescent="0.25">
      <c r="A33" s="53"/>
      <c r="B33" s="54" t="s">
        <v>121</v>
      </c>
      <c r="C33" s="55">
        <v>30850</v>
      </c>
      <c r="D33" s="55">
        <v>30850</v>
      </c>
      <c r="E33" s="55">
        <f>39990.816155+146</f>
        <v>40136.816155</v>
      </c>
      <c r="F33" s="55">
        <v>39990.816155</v>
      </c>
      <c r="G33" s="80">
        <f t="shared" ref="G33:G56" si="2">+E33/C33*100</f>
        <v>130.1031317828201</v>
      </c>
      <c r="H33" s="80">
        <f t="shared" ref="H33:H47" si="3">+F33/D33*100</f>
        <v>129.62987408427878</v>
      </c>
    </row>
    <row r="34" spans="1:8" ht="18" hidden="1" customHeight="1" x14ac:dyDescent="0.25">
      <c r="A34" s="53"/>
      <c r="B34" s="54" t="s">
        <v>107</v>
      </c>
      <c r="C34" s="55">
        <v>0</v>
      </c>
      <c r="D34" s="55">
        <v>0</v>
      </c>
      <c r="E34" s="55"/>
      <c r="F34" s="55">
        <v>0</v>
      </c>
      <c r="G34" s="80" t="e">
        <f t="shared" si="2"/>
        <v>#DIV/0!</v>
      </c>
      <c r="H34" s="80" t="e">
        <f t="shared" si="3"/>
        <v>#DIV/0!</v>
      </c>
    </row>
    <row r="35" spans="1:8" ht="18" hidden="1" customHeight="1" x14ac:dyDescent="0.25">
      <c r="A35" s="53"/>
      <c r="B35" s="54" t="s">
        <v>19</v>
      </c>
      <c r="C35" s="55">
        <v>0</v>
      </c>
      <c r="D35" s="55">
        <v>0</v>
      </c>
      <c r="E35" s="55"/>
      <c r="F35" s="55">
        <v>0</v>
      </c>
      <c r="G35" s="80" t="e">
        <f t="shared" si="2"/>
        <v>#DIV/0!</v>
      </c>
      <c r="H35" s="80" t="e">
        <f t="shared" si="3"/>
        <v>#DIV/0!</v>
      </c>
    </row>
    <row r="36" spans="1:8" x14ac:dyDescent="0.25">
      <c r="A36" s="53"/>
      <c r="B36" s="54" t="s">
        <v>44</v>
      </c>
      <c r="C36" s="55">
        <v>2300</v>
      </c>
      <c r="D36" s="55">
        <v>2300</v>
      </c>
      <c r="E36" s="55">
        <v>3005.0588160000002</v>
      </c>
      <c r="F36" s="55">
        <v>3005.0588160000002</v>
      </c>
      <c r="G36" s="80">
        <f t="shared" si="2"/>
        <v>130.65473113043481</v>
      </c>
      <c r="H36" s="80">
        <f t="shared" si="3"/>
        <v>130.65473113043481</v>
      </c>
    </row>
    <row r="37" spans="1:8" x14ac:dyDescent="0.25">
      <c r="A37" s="53"/>
      <c r="B37" s="54" t="s">
        <v>42</v>
      </c>
      <c r="C37" s="55">
        <v>850</v>
      </c>
      <c r="D37" s="55">
        <v>510</v>
      </c>
      <c r="E37" s="55">
        <v>25798.683587</v>
      </c>
      <c r="F37" s="55">
        <v>15479.210163</v>
      </c>
      <c r="G37" s="80">
        <f t="shared" si="2"/>
        <v>3035.1392455294117</v>
      </c>
      <c r="H37" s="80">
        <f t="shared" si="3"/>
        <v>3035.1392476470587</v>
      </c>
    </row>
    <row r="38" spans="1:8" x14ac:dyDescent="0.25">
      <c r="A38" s="53" t="s">
        <v>6</v>
      </c>
      <c r="B38" s="54" t="s">
        <v>24</v>
      </c>
      <c r="C38" s="55">
        <v>7000</v>
      </c>
      <c r="D38" s="55">
        <v>6899.8</v>
      </c>
      <c r="E38" s="55">
        <v>17153.052898000002</v>
      </c>
      <c r="F38" s="55">
        <v>17600.61045</v>
      </c>
      <c r="G38" s="80">
        <f t="shared" si="2"/>
        <v>245.04361282857144</v>
      </c>
      <c r="H38" s="80">
        <f t="shared" si="3"/>
        <v>255.08870474506509</v>
      </c>
    </row>
    <row r="39" spans="1:8" x14ac:dyDescent="0.25">
      <c r="A39" s="53" t="s">
        <v>7</v>
      </c>
      <c r="B39" s="54" t="s">
        <v>26</v>
      </c>
      <c r="C39" s="58" t="s">
        <v>17</v>
      </c>
      <c r="D39" s="58" t="s">
        <v>17</v>
      </c>
      <c r="E39" s="58" t="s">
        <v>17</v>
      </c>
      <c r="F39" s="58" t="s">
        <v>17</v>
      </c>
      <c r="G39" s="60"/>
      <c r="H39" s="61"/>
    </row>
    <row r="40" spans="1:8" x14ac:dyDescent="0.25">
      <c r="A40" s="53" t="s">
        <v>8</v>
      </c>
      <c r="B40" s="54" t="s">
        <v>21</v>
      </c>
      <c r="C40" s="55">
        <v>26000</v>
      </c>
      <c r="D40" s="55">
        <v>26000</v>
      </c>
      <c r="E40" s="55">
        <v>37404.074801000002</v>
      </c>
      <c r="F40" s="55">
        <v>37404.074801000002</v>
      </c>
      <c r="G40" s="80">
        <f t="shared" si="2"/>
        <v>143.86182615769232</v>
      </c>
      <c r="H40" s="80">
        <f t="shared" si="3"/>
        <v>143.86182615769232</v>
      </c>
    </row>
    <row r="41" spans="1:8" x14ac:dyDescent="0.25">
      <c r="A41" s="53" t="s">
        <v>9</v>
      </c>
      <c r="B41" s="54" t="s">
        <v>97</v>
      </c>
      <c r="C41" s="55">
        <v>3200</v>
      </c>
      <c r="D41" s="55">
        <v>2550</v>
      </c>
      <c r="E41" s="55">
        <v>2930.785347</v>
      </c>
      <c r="F41" s="55">
        <v>2652.945166</v>
      </c>
      <c r="G41" s="80">
        <f t="shared" si="2"/>
        <v>91.58704209375</v>
      </c>
      <c r="H41" s="80">
        <f t="shared" si="3"/>
        <v>104.03706533333332</v>
      </c>
    </row>
    <row r="42" spans="1:8" x14ac:dyDescent="0.25">
      <c r="A42" s="53" t="s">
        <v>25</v>
      </c>
      <c r="B42" s="54" t="s">
        <v>22</v>
      </c>
      <c r="C42" s="58" t="s">
        <v>17</v>
      </c>
      <c r="D42" s="58" t="s">
        <v>17</v>
      </c>
      <c r="E42" s="58" t="s">
        <v>17</v>
      </c>
      <c r="F42" s="58" t="s">
        <v>17</v>
      </c>
      <c r="G42" s="60"/>
      <c r="H42" s="61"/>
    </row>
    <row r="43" spans="1:8" x14ac:dyDescent="0.25">
      <c r="A43" s="53" t="s">
        <v>10</v>
      </c>
      <c r="B43" s="54" t="s">
        <v>23</v>
      </c>
      <c r="C43" s="55">
        <v>1000</v>
      </c>
      <c r="D43" s="55">
        <v>1000</v>
      </c>
      <c r="E43" s="55">
        <v>1826.066781</v>
      </c>
      <c r="F43" s="55">
        <v>1826.066781</v>
      </c>
      <c r="G43" s="80">
        <f t="shared" si="2"/>
        <v>182.60667810000001</v>
      </c>
      <c r="H43" s="80">
        <f t="shared" si="3"/>
        <v>182.60667810000001</v>
      </c>
    </row>
    <row r="44" spans="1:8" x14ac:dyDescent="0.25">
      <c r="A44" s="53" t="s">
        <v>27</v>
      </c>
      <c r="B44" s="54" t="s">
        <v>111</v>
      </c>
      <c r="C44" s="55">
        <v>7600</v>
      </c>
      <c r="D44" s="55">
        <v>2660</v>
      </c>
      <c r="E44" s="55">
        <v>4681.7846149999996</v>
      </c>
      <c r="F44" s="55">
        <v>1638.6246160000001</v>
      </c>
      <c r="G44" s="80">
        <f t="shared" si="2"/>
        <v>61.602429144736838</v>
      </c>
      <c r="H44" s="80">
        <f t="shared" si="3"/>
        <v>61.602429172932339</v>
      </c>
    </row>
    <row r="45" spans="1:8" x14ac:dyDescent="0.25">
      <c r="A45" s="53" t="s">
        <v>28</v>
      </c>
      <c r="B45" s="54" t="s">
        <v>98</v>
      </c>
      <c r="C45" s="55">
        <v>20000</v>
      </c>
      <c r="D45" s="55">
        <f>102000-85000</f>
        <v>17000</v>
      </c>
      <c r="E45" s="55">
        <v>310771.67825</v>
      </c>
      <c r="F45" s="55">
        <v>263218.343865</v>
      </c>
      <c r="G45" s="80">
        <f t="shared" si="2"/>
        <v>1553.8583912500001</v>
      </c>
      <c r="H45" s="80">
        <f t="shared" si="3"/>
        <v>1548.3431992058825</v>
      </c>
    </row>
    <row r="46" spans="1:8" x14ac:dyDescent="0.25">
      <c r="A46" s="53" t="s">
        <v>29</v>
      </c>
      <c r="B46" s="54" t="s">
        <v>112</v>
      </c>
      <c r="C46" s="58" t="s">
        <v>17</v>
      </c>
      <c r="D46" s="58" t="s">
        <v>17</v>
      </c>
      <c r="E46" s="58" t="s">
        <v>17</v>
      </c>
      <c r="F46" s="58" t="s">
        <v>17</v>
      </c>
      <c r="G46" s="60"/>
      <c r="H46" s="61"/>
    </row>
    <row r="47" spans="1:8" x14ac:dyDescent="0.25">
      <c r="A47" s="53" t="s">
        <v>30</v>
      </c>
      <c r="B47" s="54" t="s">
        <v>113</v>
      </c>
      <c r="C47" s="55">
        <v>1400</v>
      </c>
      <c r="D47" s="55">
        <v>1400</v>
      </c>
      <c r="E47" s="55">
        <v>1759.633182</v>
      </c>
      <c r="F47" s="55">
        <v>1759.633182</v>
      </c>
      <c r="G47" s="80">
        <f t="shared" si="2"/>
        <v>125.68808442857143</v>
      </c>
      <c r="H47" s="80">
        <f t="shared" si="3"/>
        <v>125.68808442857143</v>
      </c>
    </row>
    <row r="48" spans="1:8" hidden="1" x14ac:dyDescent="0.25">
      <c r="A48" s="53"/>
      <c r="B48" s="54" t="s">
        <v>57</v>
      </c>
      <c r="C48" s="55">
        <v>0</v>
      </c>
      <c r="D48" s="55">
        <v>0</v>
      </c>
      <c r="E48" s="55">
        <v>1759.633182</v>
      </c>
      <c r="F48" s="55">
        <v>1759.633182</v>
      </c>
      <c r="G48" s="80" t="e">
        <f t="shared" si="2"/>
        <v>#DIV/0!</v>
      </c>
      <c r="H48" s="61" t="e">
        <f t="shared" ref="H48:H53" si="4">+F48/D48*100</f>
        <v>#DIV/0!</v>
      </c>
    </row>
    <row r="49" spans="1:8" hidden="1" x14ac:dyDescent="0.25">
      <c r="A49" s="53"/>
      <c r="B49" s="54" t="s">
        <v>44</v>
      </c>
      <c r="C49" s="58" t="s">
        <v>17</v>
      </c>
      <c r="D49" s="58" t="s">
        <v>17</v>
      </c>
      <c r="E49" s="58" t="s">
        <v>17</v>
      </c>
      <c r="F49" s="58" t="s">
        <v>17</v>
      </c>
      <c r="G49" s="80" t="e">
        <f t="shared" si="2"/>
        <v>#DIV/0!</v>
      </c>
      <c r="H49" s="61" t="e">
        <f t="shared" si="4"/>
        <v>#DIV/0!</v>
      </c>
    </row>
    <row r="50" spans="1:8" hidden="1" x14ac:dyDescent="0.25">
      <c r="A50" s="53"/>
      <c r="B50" s="54" t="s">
        <v>114</v>
      </c>
      <c r="C50" s="58" t="s">
        <v>17</v>
      </c>
      <c r="D50" s="58" t="s">
        <v>17</v>
      </c>
      <c r="E50" s="58" t="s">
        <v>17</v>
      </c>
      <c r="F50" s="58" t="s">
        <v>17</v>
      </c>
      <c r="G50" s="80" t="e">
        <f t="shared" si="2"/>
        <v>#DIV/0!</v>
      </c>
      <c r="H50" s="61" t="e">
        <f t="shared" si="4"/>
        <v>#DIV/0!</v>
      </c>
    </row>
    <row r="51" spans="1:8" hidden="1" x14ac:dyDescent="0.25">
      <c r="A51" s="53"/>
      <c r="B51" s="54" t="s">
        <v>58</v>
      </c>
      <c r="C51" s="58" t="s">
        <v>17</v>
      </c>
      <c r="D51" s="58" t="s">
        <v>17</v>
      </c>
      <c r="E51" s="58" t="s">
        <v>17</v>
      </c>
      <c r="F51" s="58" t="s">
        <v>17</v>
      </c>
      <c r="G51" s="80" t="e">
        <f t="shared" si="2"/>
        <v>#DIV/0!</v>
      </c>
      <c r="H51" s="61" t="e">
        <f t="shared" si="4"/>
        <v>#DIV/0!</v>
      </c>
    </row>
    <row r="52" spans="1:8" hidden="1" x14ac:dyDescent="0.25">
      <c r="A52" s="53"/>
      <c r="B52" s="54" t="s">
        <v>96</v>
      </c>
      <c r="C52" s="58" t="s">
        <v>17</v>
      </c>
      <c r="D52" s="58" t="s">
        <v>17</v>
      </c>
      <c r="E52" s="58" t="s">
        <v>17</v>
      </c>
      <c r="F52" s="58" t="s">
        <v>17</v>
      </c>
      <c r="G52" s="80" t="e">
        <f t="shared" si="2"/>
        <v>#DIV/0!</v>
      </c>
      <c r="H52" s="61" t="e">
        <f t="shared" si="4"/>
        <v>#DIV/0!</v>
      </c>
    </row>
    <row r="53" spans="1:8" hidden="1" x14ac:dyDescent="0.25">
      <c r="A53" s="53"/>
      <c r="B53" s="54" t="s">
        <v>115</v>
      </c>
      <c r="C53" s="58" t="s">
        <v>17</v>
      </c>
      <c r="D53" s="58" t="s">
        <v>17</v>
      </c>
      <c r="E53" s="58" t="s">
        <v>17</v>
      </c>
      <c r="F53" s="58" t="s">
        <v>17</v>
      </c>
      <c r="G53" s="80" t="e">
        <f t="shared" si="2"/>
        <v>#DIV/0!</v>
      </c>
      <c r="H53" s="61" t="e">
        <f t="shared" si="4"/>
        <v>#DIV/0!</v>
      </c>
    </row>
    <row r="54" spans="1:8" x14ac:dyDescent="0.25">
      <c r="A54" s="53" t="s">
        <v>31</v>
      </c>
      <c r="B54" s="54" t="s">
        <v>36</v>
      </c>
      <c r="C54" s="55">
        <v>500</v>
      </c>
      <c r="D54" s="55"/>
      <c r="E54" s="55">
        <v>575.50120000000004</v>
      </c>
      <c r="F54" s="55">
        <v>0</v>
      </c>
      <c r="G54" s="80">
        <f t="shared" si="2"/>
        <v>115.10024000000001</v>
      </c>
      <c r="H54" s="61"/>
    </row>
    <row r="55" spans="1:8" x14ac:dyDescent="0.25">
      <c r="A55" s="53" t="s">
        <v>32</v>
      </c>
      <c r="B55" s="54" t="s">
        <v>34</v>
      </c>
      <c r="C55" s="55">
        <v>5200</v>
      </c>
      <c r="D55" s="55">
        <v>260.2</v>
      </c>
      <c r="E55" s="55">
        <v>41128.092878000003</v>
      </c>
      <c r="F55" s="55">
        <v>3035.4383010000001</v>
      </c>
      <c r="G55" s="80">
        <f t="shared" si="2"/>
        <v>790.92486303846158</v>
      </c>
      <c r="H55" s="80">
        <f t="shared" ref="H55:H56" si="5">+F55/D55*100</f>
        <v>1166.5789012298233</v>
      </c>
    </row>
    <row r="56" spans="1:8" ht="19.5" customHeight="1" x14ac:dyDescent="0.25">
      <c r="A56" s="53" t="s">
        <v>33</v>
      </c>
      <c r="B56" s="54" t="s">
        <v>119</v>
      </c>
      <c r="C56" s="55">
        <f>1500+800</f>
        <v>2300</v>
      </c>
      <c r="D56" s="55">
        <f>1500+800</f>
        <v>2300</v>
      </c>
      <c r="E56" s="55">
        <v>9692.5856000000003</v>
      </c>
      <c r="F56" s="55">
        <v>9692.5856000000003</v>
      </c>
      <c r="G56" s="80">
        <f t="shared" si="2"/>
        <v>421.41676521739129</v>
      </c>
      <c r="H56" s="80">
        <f t="shared" si="5"/>
        <v>421.41676521739129</v>
      </c>
    </row>
    <row r="57" spans="1:8" x14ac:dyDescent="0.25">
      <c r="A57" s="50" t="s">
        <v>40</v>
      </c>
      <c r="B57" s="48" t="s">
        <v>116</v>
      </c>
      <c r="C57" s="62" t="s">
        <v>17</v>
      </c>
      <c r="D57" s="62" t="s">
        <v>17</v>
      </c>
      <c r="E57" s="62" t="s">
        <v>17</v>
      </c>
      <c r="F57" s="62" t="s">
        <v>17</v>
      </c>
      <c r="G57" s="60"/>
      <c r="H57" s="61"/>
    </row>
    <row r="58" spans="1:8" x14ac:dyDescent="0.25">
      <c r="A58" s="50" t="s">
        <v>49</v>
      </c>
      <c r="B58" s="48" t="s">
        <v>52</v>
      </c>
      <c r="C58" s="62"/>
      <c r="D58" s="62"/>
      <c r="E58" s="62">
        <f>+F58</f>
        <v>6687.1</v>
      </c>
      <c r="F58" s="62">
        <v>6687.1</v>
      </c>
      <c r="G58" s="60"/>
      <c r="H58" s="61"/>
    </row>
    <row r="59" spans="1:8" x14ac:dyDescent="0.25">
      <c r="A59" s="50" t="s">
        <v>53</v>
      </c>
      <c r="B59" s="48" t="s">
        <v>117</v>
      </c>
      <c r="C59" s="62" t="s">
        <v>17</v>
      </c>
      <c r="D59" s="62" t="s">
        <v>17</v>
      </c>
      <c r="E59" s="62" t="s">
        <v>17</v>
      </c>
      <c r="F59" s="62" t="s">
        <v>17</v>
      </c>
      <c r="G59" s="60"/>
      <c r="H59" s="61"/>
    </row>
    <row r="60" spans="1:8" x14ac:dyDescent="0.25">
      <c r="A60" s="50" t="s">
        <v>54</v>
      </c>
      <c r="B60" s="48" t="s">
        <v>118</v>
      </c>
      <c r="C60" s="49">
        <v>0</v>
      </c>
      <c r="D60" s="49">
        <v>0</v>
      </c>
      <c r="E60" s="49">
        <v>832321.84510799998</v>
      </c>
      <c r="F60" s="49">
        <v>832321.84510799998</v>
      </c>
      <c r="G60" s="60"/>
      <c r="H60" s="61"/>
    </row>
    <row r="61" spans="1:8" x14ac:dyDescent="0.25">
      <c r="A61" s="44" t="s">
        <v>11</v>
      </c>
    </row>
    <row r="62" spans="1:8" ht="26.85" customHeight="1" x14ac:dyDescent="0.25">
      <c r="A62" s="139"/>
      <c r="B62" s="139"/>
      <c r="C62" s="139"/>
      <c r="D62" s="139"/>
      <c r="E62" s="139"/>
      <c r="F62" s="139"/>
      <c r="G62" s="139"/>
      <c r="H62" s="139"/>
    </row>
  </sheetData>
  <mergeCells count="14">
    <mergeCell ref="F1:H1"/>
    <mergeCell ref="F2:H3"/>
    <mergeCell ref="A62:H62"/>
    <mergeCell ref="F4:H4"/>
    <mergeCell ref="B10:B11"/>
    <mergeCell ref="A10:A11"/>
    <mergeCell ref="A4:B4"/>
    <mergeCell ref="F8:H8"/>
    <mergeCell ref="A6:H6"/>
    <mergeCell ref="A7:H7"/>
    <mergeCell ref="A8:B8"/>
    <mergeCell ref="C10:D10"/>
    <mergeCell ref="E10:F10"/>
    <mergeCell ref="G10:H10"/>
  </mergeCells>
  <pageMargins left="0.2" right="0.2" top="0.3" bottom="0.2" header="0.3" footer="0.2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5"/>
  <sheetViews>
    <sheetView showGridLines="0" workbookViewId="0">
      <selection activeCell="C13" sqref="C13"/>
    </sheetView>
  </sheetViews>
  <sheetFormatPr defaultColWidth="9.109375" defaultRowHeight="14.4" x14ac:dyDescent="0.3"/>
  <cols>
    <col min="1" max="1" width="7.88671875" style="1" customWidth="1"/>
    <col min="2" max="2" width="34.33203125" style="1" customWidth="1"/>
    <col min="3" max="3" width="17.44140625" style="1" customWidth="1"/>
    <col min="4" max="4" width="19" style="1" customWidth="1"/>
    <col min="5" max="5" width="19.6640625" style="1" customWidth="1"/>
    <col min="6" max="6" width="0.6640625" style="1" customWidth="1"/>
    <col min="7" max="16384" width="9.109375" style="1"/>
  </cols>
  <sheetData>
    <row r="1" spans="1:5" ht="14.25" customHeight="1" x14ac:dyDescent="0.3">
      <c r="A1" s="154" t="s">
        <v>0</v>
      </c>
      <c r="B1" s="154"/>
      <c r="C1" s="120" t="s">
        <v>122</v>
      </c>
      <c r="D1" s="120"/>
      <c r="E1" s="120"/>
    </row>
    <row r="2" spans="1:5" x14ac:dyDescent="0.3">
      <c r="A2" s="2" t="s">
        <v>11</v>
      </c>
    </row>
    <row r="3" spans="1:5" s="64" customFormat="1" ht="16.8" x14ac:dyDescent="0.3">
      <c r="A3" s="151" t="s">
        <v>123</v>
      </c>
      <c r="B3" s="151"/>
      <c r="C3" s="151"/>
      <c r="D3" s="151"/>
      <c r="E3" s="151"/>
    </row>
    <row r="4" spans="1:5" s="65" customFormat="1" ht="15" x14ac:dyDescent="0.25">
      <c r="A4" s="152" t="s">
        <v>72</v>
      </c>
      <c r="B4" s="152"/>
      <c r="C4" s="152"/>
      <c r="D4" s="152"/>
      <c r="E4" s="152"/>
    </row>
    <row r="5" spans="1:5" ht="4.5" customHeight="1" x14ac:dyDescent="0.3"/>
    <row r="6" spans="1:5" x14ac:dyDescent="0.3">
      <c r="A6" s="2" t="s">
        <v>11</v>
      </c>
      <c r="E6" s="41" t="s">
        <v>69</v>
      </c>
    </row>
    <row r="7" spans="1:5" ht="24" customHeight="1" x14ac:dyDescent="0.3">
      <c r="A7" s="67" t="s">
        <v>12</v>
      </c>
      <c r="B7" s="67" t="s">
        <v>13</v>
      </c>
      <c r="C7" s="67" t="s">
        <v>73</v>
      </c>
      <c r="D7" s="67" t="s">
        <v>79</v>
      </c>
      <c r="E7" s="68" t="s">
        <v>124</v>
      </c>
    </row>
    <row r="8" spans="1:5" x14ac:dyDescent="0.3">
      <c r="A8" s="66"/>
      <c r="B8" s="69" t="s">
        <v>87</v>
      </c>
      <c r="C8" s="70">
        <f>+C9+C10+C43</f>
        <v>615087.24730514735</v>
      </c>
      <c r="D8" s="70">
        <f>+D9+D10+D43</f>
        <v>1656242.51887</v>
      </c>
      <c r="E8" s="79">
        <f t="shared" ref="E8:E10" si="0">+D8/C8*100</f>
        <v>269.26952657958964</v>
      </c>
    </row>
    <row r="9" spans="1:5" ht="27.6" x14ac:dyDescent="0.3">
      <c r="A9" s="71" t="s">
        <v>14</v>
      </c>
      <c r="B9" s="69" t="s">
        <v>125</v>
      </c>
      <c r="C9" s="70">
        <v>144991.70000000001</v>
      </c>
      <c r="D9" s="70">
        <v>376579.04100000003</v>
      </c>
      <c r="E9" s="79">
        <f t="shared" si="0"/>
        <v>259.7245504397838</v>
      </c>
    </row>
    <row r="10" spans="1:5" ht="27.6" x14ac:dyDescent="0.3">
      <c r="A10" s="71" t="s">
        <v>53</v>
      </c>
      <c r="B10" s="69" t="s">
        <v>126</v>
      </c>
      <c r="C10" s="70">
        <f>+C12+C26+C40+C41</f>
        <v>470095.5473051474</v>
      </c>
      <c r="D10" s="70">
        <f>+D12+D26+D42</f>
        <v>791619.91837600002</v>
      </c>
      <c r="E10" s="79">
        <f t="shared" si="0"/>
        <v>168.39553637851103</v>
      </c>
    </row>
    <row r="11" spans="1:5" x14ac:dyDescent="0.3">
      <c r="A11" s="66"/>
      <c r="B11" s="72" t="s">
        <v>127</v>
      </c>
      <c r="C11" s="73"/>
      <c r="D11" s="73"/>
      <c r="E11" s="74"/>
    </row>
    <row r="12" spans="1:5" x14ac:dyDescent="0.3">
      <c r="A12" s="71" t="s">
        <v>15</v>
      </c>
      <c r="B12" s="69" t="s">
        <v>59</v>
      </c>
      <c r="C12" s="70">
        <v>32894</v>
      </c>
      <c r="D12" s="70">
        <v>350295.63699999999</v>
      </c>
      <c r="E12" s="79">
        <f>+D12/C12*100</f>
        <v>1064.9225907460327</v>
      </c>
    </row>
    <row r="13" spans="1:5" x14ac:dyDescent="0.3">
      <c r="A13" s="66" t="s">
        <v>2</v>
      </c>
      <c r="B13" s="72" t="s">
        <v>128</v>
      </c>
      <c r="C13" s="73">
        <v>0</v>
      </c>
      <c r="D13" s="73">
        <f>+D15+D16+D17+D18+D19+D20+D21+D22+D23+D24</f>
        <v>350295.63700000005</v>
      </c>
      <c r="E13" s="75"/>
    </row>
    <row r="14" spans="1:5" x14ac:dyDescent="0.3">
      <c r="A14" s="66"/>
      <c r="B14" s="72" t="s">
        <v>127</v>
      </c>
      <c r="C14" s="73" t="s">
        <v>17</v>
      </c>
      <c r="D14" s="73" t="s">
        <v>17</v>
      </c>
      <c r="E14" s="74"/>
    </row>
    <row r="15" spans="1:5" x14ac:dyDescent="0.3">
      <c r="A15" s="66" t="s">
        <v>41</v>
      </c>
      <c r="B15" s="72" t="s">
        <v>129</v>
      </c>
      <c r="C15" s="73">
        <v>0</v>
      </c>
      <c r="D15" s="73">
        <v>1572.88</v>
      </c>
      <c r="E15" s="75"/>
    </row>
    <row r="16" spans="1:5" x14ac:dyDescent="0.3">
      <c r="A16" s="66" t="s">
        <v>43</v>
      </c>
      <c r="B16" s="72" t="s">
        <v>130</v>
      </c>
      <c r="C16" s="73" t="s">
        <v>17</v>
      </c>
      <c r="D16" s="73" t="s">
        <v>17</v>
      </c>
      <c r="E16" s="74"/>
    </row>
    <row r="17" spans="1:5" x14ac:dyDescent="0.3">
      <c r="A17" s="66" t="s">
        <v>45</v>
      </c>
      <c r="B17" s="72" t="s">
        <v>131</v>
      </c>
      <c r="C17" s="73">
        <v>0</v>
      </c>
      <c r="D17" s="73">
        <v>792.66399999999999</v>
      </c>
      <c r="E17" s="75"/>
    </row>
    <row r="18" spans="1:5" x14ac:dyDescent="0.3">
      <c r="A18" s="66" t="s">
        <v>46</v>
      </c>
      <c r="B18" s="72" t="s">
        <v>132</v>
      </c>
      <c r="C18" s="73" t="s">
        <v>17</v>
      </c>
      <c r="D18" s="73" t="s">
        <v>17</v>
      </c>
      <c r="E18" s="74"/>
    </row>
    <row r="19" spans="1:5" x14ac:dyDescent="0.3">
      <c r="A19" s="66" t="s">
        <v>47</v>
      </c>
      <c r="B19" s="72" t="s">
        <v>133</v>
      </c>
      <c r="C19" s="73">
        <v>0</v>
      </c>
      <c r="D19" s="73">
        <v>800</v>
      </c>
      <c r="E19" s="75"/>
    </row>
    <row r="20" spans="1:5" x14ac:dyDescent="0.3">
      <c r="A20" s="66" t="s">
        <v>48</v>
      </c>
      <c r="B20" s="72" t="s">
        <v>134</v>
      </c>
      <c r="C20" s="73" t="s">
        <v>17</v>
      </c>
      <c r="D20" s="73" t="s">
        <v>17</v>
      </c>
      <c r="E20" s="74"/>
    </row>
    <row r="21" spans="1:5" x14ac:dyDescent="0.3">
      <c r="A21" s="66" t="s">
        <v>62</v>
      </c>
      <c r="B21" s="72" t="s">
        <v>135</v>
      </c>
      <c r="C21" s="73" t="s">
        <v>17</v>
      </c>
      <c r="D21" s="73" t="s">
        <v>17</v>
      </c>
      <c r="E21" s="74"/>
    </row>
    <row r="22" spans="1:5" x14ac:dyDescent="0.3">
      <c r="A22" s="66" t="s">
        <v>63</v>
      </c>
      <c r="B22" s="72" t="s">
        <v>65</v>
      </c>
      <c r="C22" s="73">
        <v>0</v>
      </c>
      <c r="D22" s="73">
        <v>332517.17700000003</v>
      </c>
      <c r="E22" s="75"/>
    </row>
    <row r="23" spans="1:5" ht="27.6" x14ac:dyDescent="0.3">
      <c r="A23" s="66" t="s">
        <v>64</v>
      </c>
      <c r="B23" s="72" t="s">
        <v>136</v>
      </c>
      <c r="C23" s="73">
        <v>0</v>
      </c>
      <c r="D23" s="73">
        <v>13838</v>
      </c>
      <c r="E23" s="75"/>
    </row>
    <row r="24" spans="1:5" x14ac:dyDescent="0.3">
      <c r="A24" s="66" t="s">
        <v>70</v>
      </c>
      <c r="B24" s="72" t="s">
        <v>137</v>
      </c>
      <c r="C24" s="73">
        <v>0</v>
      </c>
      <c r="D24" s="73">
        <v>774.91600000000005</v>
      </c>
      <c r="E24" s="75"/>
    </row>
    <row r="25" spans="1:5" x14ac:dyDescent="0.3">
      <c r="A25" s="66" t="s">
        <v>3</v>
      </c>
      <c r="B25" s="72" t="s">
        <v>66</v>
      </c>
      <c r="C25" s="73" t="s">
        <v>17</v>
      </c>
      <c r="D25" s="73" t="s">
        <v>17</v>
      </c>
      <c r="E25" s="74"/>
    </row>
    <row r="26" spans="1:5" x14ac:dyDescent="0.3">
      <c r="A26" s="71" t="s">
        <v>40</v>
      </c>
      <c r="B26" s="69" t="s">
        <v>67</v>
      </c>
      <c r="C26" s="70">
        <f>SUM(C28:C39)</f>
        <v>421959.5473051474</v>
      </c>
      <c r="D26" s="70">
        <v>440378.18137599999</v>
      </c>
      <c r="E26" s="79">
        <f>+D26/C26*100</f>
        <v>104.36502365889895</v>
      </c>
    </row>
    <row r="27" spans="1:5" x14ac:dyDescent="0.3">
      <c r="A27" s="66"/>
      <c r="B27" s="72" t="s">
        <v>127</v>
      </c>
      <c r="C27" s="76" t="s">
        <v>17</v>
      </c>
      <c r="D27" s="73" t="s">
        <v>17</v>
      </c>
      <c r="E27" s="78"/>
    </row>
    <row r="28" spans="1:5" x14ac:dyDescent="0.3">
      <c r="A28" s="66" t="s">
        <v>2</v>
      </c>
      <c r="B28" s="72" t="s">
        <v>60</v>
      </c>
      <c r="C28" s="76">
        <v>2772</v>
      </c>
      <c r="D28" s="73">
        <v>11247.4</v>
      </c>
      <c r="E28" s="78">
        <f>+D28/C28*100</f>
        <v>405.7503607503607</v>
      </c>
    </row>
    <row r="29" spans="1:5" x14ac:dyDescent="0.3">
      <c r="A29" s="66" t="s">
        <v>3</v>
      </c>
      <c r="B29" s="72" t="s">
        <v>141</v>
      </c>
      <c r="C29" s="76">
        <v>1661</v>
      </c>
      <c r="D29" s="73">
        <v>3599.3</v>
      </c>
      <c r="E29" s="78">
        <f t="shared" ref="E29:E39" si="1">+D29/C29*100</f>
        <v>216.69476219145096</v>
      </c>
    </row>
    <row r="30" spans="1:5" x14ac:dyDescent="0.3">
      <c r="A30" s="66" t="s">
        <v>4</v>
      </c>
      <c r="B30" s="72" t="s">
        <v>129</v>
      </c>
      <c r="C30" s="76">
        <v>298466.09810514742</v>
      </c>
      <c r="D30" s="73">
        <v>265843.62569299998</v>
      </c>
      <c r="E30" s="78">
        <f t="shared" si="1"/>
        <v>89.069957151162015</v>
      </c>
    </row>
    <row r="31" spans="1:5" x14ac:dyDescent="0.3">
      <c r="A31" s="66" t="s">
        <v>5</v>
      </c>
      <c r="B31" s="72" t="s">
        <v>131</v>
      </c>
      <c r="C31" s="76">
        <v>495</v>
      </c>
      <c r="D31" s="73">
        <v>7994.9740000000002</v>
      </c>
      <c r="E31" s="78">
        <f t="shared" si="1"/>
        <v>1615.1462626262628</v>
      </c>
    </row>
    <row r="32" spans="1:5" x14ac:dyDescent="0.3">
      <c r="A32" s="66" t="s">
        <v>6</v>
      </c>
      <c r="B32" s="72" t="s">
        <v>132</v>
      </c>
      <c r="C32" s="76">
        <v>1706.1</v>
      </c>
      <c r="D32" s="73">
        <v>1094.136</v>
      </c>
      <c r="E32" s="78">
        <f t="shared" si="1"/>
        <v>64.13082468788464</v>
      </c>
    </row>
    <row r="33" spans="1:5" x14ac:dyDescent="0.3">
      <c r="A33" s="66" t="s">
        <v>7</v>
      </c>
      <c r="B33" s="72" t="s">
        <v>133</v>
      </c>
      <c r="C33" s="76">
        <v>0</v>
      </c>
      <c r="D33" s="73">
        <v>372.86900000000003</v>
      </c>
      <c r="E33" s="78"/>
    </row>
    <row r="34" spans="1:5" x14ac:dyDescent="0.3">
      <c r="A34" s="66" t="s">
        <v>8</v>
      </c>
      <c r="B34" s="72" t="s">
        <v>134</v>
      </c>
      <c r="C34" s="76">
        <v>2108.1999999999998</v>
      </c>
      <c r="D34" s="73">
        <v>1883.104</v>
      </c>
      <c r="E34" s="78">
        <f t="shared" si="1"/>
        <v>89.322834645669303</v>
      </c>
    </row>
    <row r="35" spans="1:5" x14ac:dyDescent="0.3">
      <c r="A35" s="66" t="s">
        <v>9</v>
      </c>
      <c r="B35" s="72" t="s">
        <v>135</v>
      </c>
      <c r="C35" s="76">
        <v>7317.2</v>
      </c>
      <c r="D35" s="73">
        <v>7328.437833</v>
      </c>
      <c r="E35" s="78">
        <f t="shared" si="1"/>
        <v>100.15358105559504</v>
      </c>
    </row>
    <row r="36" spans="1:5" x14ac:dyDescent="0.3">
      <c r="A36" s="66" t="s">
        <v>25</v>
      </c>
      <c r="B36" s="72" t="s">
        <v>65</v>
      </c>
      <c r="C36" s="76">
        <v>25611.670000000002</v>
      </c>
      <c r="D36" s="73">
        <v>13074.76</v>
      </c>
      <c r="E36" s="78">
        <f t="shared" si="1"/>
        <v>51.050009624518822</v>
      </c>
    </row>
    <row r="37" spans="1:5" ht="27.6" x14ac:dyDescent="0.3">
      <c r="A37" s="66" t="s">
        <v>10</v>
      </c>
      <c r="B37" s="72" t="s">
        <v>138</v>
      </c>
      <c r="C37" s="76">
        <v>35054.679199999999</v>
      </c>
      <c r="D37" s="73">
        <v>45859.127800000002</v>
      </c>
      <c r="E37" s="78">
        <f t="shared" si="1"/>
        <v>130.82170154334204</v>
      </c>
    </row>
    <row r="38" spans="1:5" x14ac:dyDescent="0.3">
      <c r="A38" s="66" t="s">
        <v>27</v>
      </c>
      <c r="B38" s="72" t="s">
        <v>137</v>
      </c>
      <c r="C38" s="76">
        <v>45729.8</v>
      </c>
      <c r="D38" s="73">
        <v>57658.628799999999</v>
      </c>
      <c r="E38" s="78">
        <f t="shared" si="1"/>
        <v>126.08546024692868</v>
      </c>
    </row>
    <row r="39" spans="1:5" x14ac:dyDescent="0.3">
      <c r="A39" s="66">
        <v>12</v>
      </c>
      <c r="B39" s="72" t="s">
        <v>142</v>
      </c>
      <c r="C39" s="76">
        <v>1037.8</v>
      </c>
      <c r="D39" s="73">
        <v>24421.8</v>
      </c>
      <c r="E39" s="78">
        <f t="shared" si="1"/>
        <v>2353.2279822701871</v>
      </c>
    </row>
    <row r="40" spans="1:5" x14ac:dyDescent="0.3">
      <c r="A40" s="71" t="s">
        <v>49</v>
      </c>
      <c r="B40" s="69" t="s">
        <v>89</v>
      </c>
      <c r="C40" s="77">
        <v>15242</v>
      </c>
      <c r="D40" s="70" t="s">
        <v>17</v>
      </c>
      <c r="E40" s="78"/>
    </row>
    <row r="41" spans="1:5" ht="27.6" x14ac:dyDescent="0.3">
      <c r="A41" s="71" t="s">
        <v>50</v>
      </c>
      <c r="B41" s="69" t="s">
        <v>139</v>
      </c>
      <c r="C41" s="70" t="s">
        <v>17</v>
      </c>
      <c r="D41" s="70" t="s">
        <v>17</v>
      </c>
      <c r="E41" s="78"/>
    </row>
    <row r="42" spans="1:5" x14ac:dyDescent="0.3">
      <c r="A42" s="71" t="s">
        <v>51</v>
      </c>
      <c r="B42" s="69" t="s">
        <v>86</v>
      </c>
      <c r="C42" s="70"/>
      <c r="D42" s="70">
        <v>946.1</v>
      </c>
      <c r="E42" s="78"/>
    </row>
    <row r="43" spans="1:5" ht="27.6" x14ac:dyDescent="0.3">
      <c r="A43" s="71" t="s">
        <v>54</v>
      </c>
      <c r="B43" s="69" t="s">
        <v>140</v>
      </c>
      <c r="C43" s="70">
        <v>0</v>
      </c>
      <c r="D43" s="70">
        <v>488043.55949399999</v>
      </c>
      <c r="E43" s="78"/>
    </row>
    <row r="44" spans="1:5" x14ac:dyDescent="0.3">
      <c r="A44" s="2" t="s">
        <v>11</v>
      </c>
    </row>
    <row r="45" spans="1:5" ht="26.85" customHeight="1" x14ac:dyDescent="0.3">
      <c r="A45" s="153"/>
      <c r="B45" s="153"/>
      <c r="C45" s="153"/>
      <c r="D45" s="153"/>
      <c r="E45" s="153"/>
    </row>
  </sheetData>
  <mergeCells count="5">
    <mergeCell ref="A3:E3"/>
    <mergeCell ref="A4:E4"/>
    <mergeCell ref="A45:E45"/>
    <mergeCell ref="A1:B1"/>
    <mergeCell ref="C1:E1"/>
  </mergeCells>
  <pageMargins left="0.24" right="0.2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5"/>
  <sheetViews>
    <sheetView showGridLines="0" tabSelected="1" workbookViewId="0">
      <selection activeCell="E11" sqref="E11"/>
    </sheetView>
  </sheetViews>
  <sheetFormatPr defaultColWidth="9.109375" defaultRowHeight="14.4" x14ac:dyDescent="0.3"/>
  <cols>
    <col min="1" max="1" width="7.88671875" style="1" customWidth="1"/>
    <col min="2" max="2" width="39.33203125" style="1" customWidth="1"/>
    <col min="3" max="3" width="8.44140625" style="1" customWidth="1"/>
    <col min="4" max="5" width="9.109375" style="1" customWidth="1"/>
    <col min="6" max="7" width="8.44140625" style="1" customWidth="1"/>
    <col min="8" max="9" width="9.109375" style="1" customWidth="1"/>
    <col min="10" max="10" width="8.44140625" style="1" customWidth="1"/>
    <col min="11" max="12" width="9.109375" style="1" customWidth="1"/>
    <col min="13" max="14" width="8.44140625" style="1" customWidth="1"/>
    <col min="15" max="15" width="9.109375" style="1" customWidth="1"/>
    <col min="16" max="17" width="8.44140625" style="1" customWidth="1"/>
    <col min="18" max="20" width="9.109375" style="1" customWidth="1"/>
    <col min="21" max="21" width="8.44140625" style="1" customWidth="1"/>
    <col min="22" max="22" width="9.109375" style="1" customWidth="1"/>
    <col min="23" max="23" width="8.44140625" style="1" customWidth="1"/>
    <col min="24" max="16384" width="9.109375" style="1"/>
  </cols>
  <sheetData>
    <row r="1" spans="1:23" x14ac:dyDescent="0.3">
      <c r="A1" s="174" t="s">
        <v>0</v>
      </c>
      <c r="B1" s="174"/>
      <c r="C1" s="174"/>
      <c r="D1" s="174"/>
      <c r="E1" s="174"/>
      <c r="F1" s="174"/>
      <c r="G1" s="174"/>
      <c r="H1" s="174"/>
      <c r="I1" s="174"/>
      <c r="J1" s="174"/>
      <c r="K1" s="174"/>
      <c r="L1" s="174"/>
      <c r="M1" s="174"/>
      <c r="N1" s="175" t="s">
        <v>143</v>
      </c>
      <c r="O1" s="175"/>
      <c r="P1" s="175"/>
      <c r="Q1" s="175"/>
      <c r="R1" s="175"/>
      <c r="S1" s="175"/>
      <c r="T1" s="175"/>
      <c r="U1" s="175"/>
      <c r="V1" s="175"/>
      <c r="W1" s="175"/>
    </row>
    <row r="2" spans="1:23" ht="15.6" x14ac:dyDescent="0.3">
      <c r="A2" s="176" t="s">
        <v>144</v>
      </c>
      <c r="B2" s="176"/>
      <c r="C2" s="176"/>
      <c r="D2" s="176"/>
      <c r="E2" s="176"/>
      <c r="F2" s="176"/>
      <c r="G2" s="176"/>
      <c r="H2" s="176"/>
      <c r="I2" s="176"/>
      <c r="J2" s="176"/>
      <c r="K2" s="176"/>
      <c r="L2" s="176"/>
      <c r="M2" s="176"/>
      <c r="N2" s="176"/>
      <c r="O2" s="176"/>
      <c r="P2" s="176"/>
      <c r="Q2" s="176"/>
      <c r="R2" s="176"/>
      <c r="S2" s="176"/>
      <c r="T2" s="176"/>
      <c r="U2" s="176"/>
      <c r="V2" s="176"/>
      <c r="W2" s="176"/>
    </row>
    <row r="3" spans="1:23" x14ac:dyDescent="0.3">
      <c r="A3" s="177" t="s">
        <v>72</v>
      </c>
      <c r="B3" s="177"/>
      <c r="C3" s="177"/>
      <c r="D3" s="177"/>
      <c r="E3" s="177"/>
      <c r="F3" s="177"/>
      <c r="G3" s="177"/>
      <c r="H3" s="177"/>
      <c r="I3" s="177"/>
      <c r="J3" s="177"/>
      <c r="K3" s="177"/>
      <c r="L3" s="177"/>
      <c r="M3" s="177"/>
      <c r="N3" s="177"/>
      <c r="O3" s="177"/>
      <c r="P3" s="177"/>
      <c r="Q3" s="177"/>
      <c r="R3" s="177"/>
      <c r="S3" s="177"/>
      <c r="T3" s="177"/>
      <c r="U3" s="177"/>
      <c r="V3" s="177"/>
      <c r="W3" s="177"/>
    </row>
    <row r="4" spans="1:23" x14ac:dyDescent="0.3">
      <c r="A4" s="178" t="s">
        <v>69</v>
      </c>
      <c r="B4" s="178"/>
      <c r="C4" s="178"/>
      <c r="D4" s="178"/>
      <c r="E4" s="178"/>
      <c r="F4" s="178"/>
      <c r="G4" s="178"/>
      <c r="H4" s="178"/>
      <c r="I4" s="178"/>
      <c r="J4" s="178"/>
      <c r="K4" s="178"/>
      <c r="L4" s="178"/>
      <c r="M4" s="178"/>
      <c r="N4" s="178"/>
      <c r="O4" s="178"/>
      <c r="P4" s="178"/>
      <c r="Q4" s="178"/>
      <c r="R4" s="178"/>
      <c r="S4" s="178"/>
      <c r="T4" s="178"/>
      <c r="U4" s="178"/>
      <c r="V4" s="178"/>
      <c r="W4" s="178"/>
    </row>
    <row r="5" spans="1:23" x14ac:dyDescent="0.3">
      <c r="A5" s="179" t="s">
        <v>12</v>
      </c>
      <c r="B5" s="179" t="s">
        <v>145</v>
      </c>
      <c r="C5" s="182" t="s">
        <v>146</v>
      </c>
      <c r="D5" s="183"/>
      <c r="E5" s="183"/>
      <c r="F5" s="183"/>
      <c r="G5" s="183"/>
      <c r="H5" s="183"/>
      <c r="I5" s="184"/>
      <c r="J5" s="182" t="s">
        <v>147</v>
      </c>
      <c r="K5" s="183"/>
      <c r="L5" s="183"/>
      <c r="M5" s="183"/>
      <c r="N5" s="183"/>
      <c r="O5" s="183"/>
      <c r="P5" s="184"/>
      <c r="Q5" s="182" t="s">
        <v>148</v>
      </c>
      <c r="R5" s="183"/>
      <c r="S5" s="183"/>
      <c r="T5" s="183"/>
      <c r="U5" s="183"/>
      <c r="V5" s="183"/>
      <c r="W5" s="184"/>
    </row>
    <row r="6" spans="1:23" x14ac:dyDescent="0.3">
      <c r="A6" s="180"/>
      <c r="B6" s="180"/>
      <c r="C6" s="82"/>
      <c r="D6" s="82"/>
      <c r="E6" s="82"/>
      <c r="F6" s="182" t="s">
        <v>149</v>
      </c>
      <c r="G6" s="183"/>
      <c r="H6" s="184"/>
      <c r="I6" s="82"/>
      <c r="J6" s="82"/>
      <c r="K6" s="82"/>
      <c r="L6" s="82"/>
      <c r="M6" s="182" t="s">
        <v>149</v>
      </c>
      <c r="N6" s="183"/>
      <c r="O6" s="184"/>
      <c r="P6" s="82"/>
      <c r="Q6" s="82"/>
      <c r="R6" s="82"/>
      <c r="S6" s="82"/>
      <c r="T6" s="182" t="s">
        <v>149</v>
      </c>
      <c r="U6" s="183"/>
      <c r="V6" s="184"/>
      <c r="W6" s="82"/>
    </row>
    <row r="7" spans="1:23" ht="71.400000000000006" x14ac:dyDescent="0.3">
      <c r="A7" s="181"/>
      <c r="B7" s="181"/>
      <c r="C7" s="83" t="s">
        <v>150</v>
      </c>
      <c r="D7" s="83" t="s">
        <v>151</v>
      </c>
      <c r="E7" s="83" t="s">
        <v>152</v>
      </c>
      <c r="F7" s="83" t="s">
        <v>150</v>
      </c>
      <c r="G7" s="83" t="s">
        <v>153</v>
      </c>
      <c r="H7" s="83" t="s">
        <v>154</v>
      </c>
      <c r="I7" s="83" t="s">
        <v>155</v>
      </c>
      <c r="J7" s="83" t="s">
        <v>150</v>
      </c>
      <c r="K7" s="83" t="s">
        <v>151</v>
      </c>
      <c r="L7" s="83" t="s">
        <v>152</v>
      </c>
      <c r="M7" s="83" t="s">
        <v>150</v>
      </c>
      <c r="N7" s="83" t="s">
        <v>153</v>
      </c>
      <c r="O7" s="83" t="s">
        <v>154</v>
      </c>
      <c r="P7" s="83" t="s">
        <v>155</v>
      </c>
      <c r="Q7" s="83" t="s">
        <v>150</v>
      </c>
      <c r="R7" s="83" t="s">
        <v>151</v>
      </c>
      <c r="S7" s="83" t="s">
        <v>152</v>
      </c>
      <c r="T7" s="83" t="s">
        <v>150</v>
      </c>
      <c r="U7" s="83" t="s">
        <v>153</v>
      </c>
      <c r="V7" s="83" t="s">
        <v>154</v>
      </c>
      <c r="W7" s="83" t="s">
        <v>155</v>
      </c>
    </row>
    <row r="8" spans="1:23" x14ac:dyDescent="0.3">
      <c r="A8" s="83" t="s">
        <v>14</v>
      </c>
      <c r="B8" s="83" t="s">
        <v>53</v>
      </c>
      <c r="C8" s="83" t="s">
        <v>2</v>
      </c>
      <c r="D8" s="83" t="s">
        <v>3</v>
      </c>
      <c r="E8" s="83" t="s">
        <v>4</v>
      </c>
      <c r="F8" s="83" t="s">
        <v>5</v>
      </c>
      <c r="G8" s="83" t="s">
        <v>6</v>
      </c>
      <c r="H8" s="83" t="s">
        <v>7</v>
      </c>
      <c r="I8" s="83" t="s">
        <v>8</v>
      </c>
      <c r="J8" s="83" t="s">
        <v>9</v>
      </c>
      <c r="K8" s="83" t="s">
        <v>25</v>
      </c>
      <c r="L8" s="83" t="s">
        <v>10</v>
      </c>
      <c r="M8" s="83" t="s">
        <v>27</v>
      </c>
      <c r="N8" s="83" t="s">
        <v>28</v>
      </c>
      <c r="O8" s="83" t="s">
        <v>29</v>
      </c>
      <c r="P8" s="83" t="s">
        <v>30</v>
      </c>
      <c r="Q8" s="83" t="s">
        <v>156</v>
      </c>
      <c r="R8" s="83" t="s">
        <v>157</v>
      </c>
      <c r="S8" s="83" t="s">
        <v>158</v>
      </c>
      <c r="T8" s="83" t="s">
        <v>159</v>
      </c>
      <c r="U8" s="83" t="s">
        <v>160</v>
      </c>
      <c r="V8" s="83" t="s">
        <v>161</v>
      </c>
      <c r="W8" s="83" t="s">
        <v>162</v>
      </c>
    </row>
    <row r="9" spans="1:23" s="92" customFormat="1" x14ac:dyDescent="0.3">
      <c r="A9" s="88"/>
      <c r="B9" s="89" t="s">
        <v>150</v>
      </c>
      <c r="C9" s="90">
        <v>0</v>
      </c>
      <c r="D9" s="90">
        <v>0</v>
      </c>
      <c r="E9" s="90">
        <v>0</v>
      </c>
      <c r="F9" s="90">
        <v>0</v>
      </c>
      <c r="G9" s="90">
        <v>0</v>
      </c>
      <c r="H9" s="90">
        <v>0</v>
      </c>
      <c r="I9" s="90">
        <v>0</v>
      </c>
      <c r="J9" s="90">
        <v>378932.659293</v>
      </c>
      <c r="K9" s="90">
        <v>0</v>
      </c>
      <c r="L9" s="90">
        <v>378932.659293</v>
      </c>
      <c r="M9" s="90">
        <v>0</v>
      </c>
      <c r="N9" s="90">
        <v>0</v>
      </c>
      <c r="O9" s="90">
        <v>0</v>
      </c>
      <c r="P9" s="90">
        <v>0</v>
      </c>
      <c r="Q9" s="91">
        <v>0</v>
      </c>
      <c r="R9" s="91">
        <v>0</v>
      </c>
      <c r="S9" s="91">
        <v>0</v>
      </c>
      <c r="T9" s="91">
        <v>0</v>
      </c>
      <c r="U9" s="91">
        <v>0</v>
      </c>
      <c r="V9" s="91">
        <v>0</v>
      </c>
      <c r="W9" s="91">
        <v>0</v>
      </c>
    </row>
    <row r="10" spans="1:23" s="92" customFormat="1" ht="20.25" customHeight="1" x14ac:dyDescent="0.3">
      <c r="A10" s="83" t="s">
        <v>15</v>
      </c>
      <c r="B10" s="89" t="s">
        <v>163</v>
      </c>
      <c r="C10" s="90">
        <v>0</v>
      </c>
      <c r="D10" s="90">
        <v>0</v>
      </c>
      <c r="E10" s="90">
        <v>0</v>
      </c>
      <c r="F10" s="90">
        <v>0</v>
      </c>
      <c r="G10" s="90">
        <v>0</v>
      </c>
      <c r="H10" s="90">
        <v>0</v>
      </c>
      <c r="I10" s="90">
        <v>0</v>
      </c>
      <c r="J10" s="90">
        <v>378932.659293</v>
      </c>
      <c r="K10" s="90">
        <v>0</v>
      </c>
      <c r="L10" s="90">
        <v>378932.659293</v>
      </c>
      <c r="M10" s="90">
        <v>0</v>
      </c>
      <c r="N10" s="90">
        <v>0</v>
      </c>
      <c r="O10" s="90">
        <v>0</v>
      </c>
      <c r="P10" s="90">
        <v>0</v>
      </c>
      <c r="Q10" s="91">
        <v>0</v>
      </c>
      <c r="R10" s="91">
        <v>0</v>
      </c>
      <c r="S10" s="91">
        <v>0</v>
      </c>
      <c r="T10" s="91">
        <v>0</v>
      </c>
      <c r="U10" s="91">
        <v>0</v>
      </c>
      <c r="V10" s="91">
        <v>0</v>
      </c>
      <c r="W10" s="91">
        <v>0</v>
      </c>
    </row>
    <row r="11" spans="1:23" ht="16.5" customHeight="1" x14ac:dyDescent="0.3">
      <c r="A11" s="87" t="s">
        <v>2</v>
      </c>
      <c r="B11" s="84" t="s">
        <v>164</v>
      </c>
      <c r="C11" s="85">
        <v>0</v>
      </c>
      <c r="D11" s="85">
        <v>0</v>
      </c>
      <c r="E11" s="85">
        <v>0</v>
      </c>
      <c r="F11" s="85">
        <v>0</v>
      </c>
      <c r="G11" s="85">
        <v>0</v>
      </c>
      <c r="H11" s="85">
        <v>0</v>
      </c>
      <c r="I11" s="85">
        <v>0</v>
      </c>
      <c r="J11" s="85">
        <v>17436.877</v>
      </c>
      <c r="K11" s="85">
        <v>0</v>
      </c>
      <c r="L11" s="85">
        <v>17436.877</v>
      </c>
      <c r="M11" s="85">
        <v>0</v>
      </c>
      <c r="N11" s="85">
        <v>0</v>
      </c>
      <c r="O11" s="85">
        <v>0</v>
      </c>
      <c r="P11" s="85">
        <v>0</v>
      </c>
      <c r="Q11" s="86">
        <v>0</v>
      </c>
      <c r="R11" s="86">
        <v>0</v>
      </c>
      <c r="S11" s="86">
        <v>0</v>
      </c>
      <c r="T11" s="86">
        <v>0</v>
      </c>
      <c r="U11" s="86">
        <v>0</v>
      </c>
      <c r="V11" s="86">
        <v>0</v>
      </c>
      <c r="W11" s="86">
        <v>0</v>
      </c>
    </row>
    <row r="12" spans="1:23" ht="16.5" customHeight="1" x14ac:dyDescent="0.3">
      <c r="A12" s="87" t="s">
        <v>3</v>
      </c>
      <c r="B12" s="84" t="s">
        <v>165</v>
      </c>
      <c r="C12" s="85">
        <v>0</v>
      </c>
      <c r="D12" s="85">
        <v>0</v>
      </c>
      <c r="E12" s="85">
        <v>0</v>
      </c>
      <c r="F12" s="85">
        <v>0</v>
      </c>
      <c r="G12" s="85">
        <v>0</v>
      </c>
      <c r="H12" s="85">
        <v>0</v>
      </c>
      <c r="I12" s="85">
        <v>0</v>
      </c>
      <c r="J12" s="85">
        <v>3725.5790000000002</v>
      </c>
      <c r="K12" s="85">
        <v>0</v>
      </c>
      <c r="L12" s="85">
        <v>3725.5790000000002</v>
      </c>
      <c r="M12" s="85">
        <v>0</v>
      </c>
      <c r="N12" s="85">
        <v>0</v>
      </c>
      <c r="O12" s="85">
        <v>0</v>
      </c>
      <c r="P12" s="85">
        <v>0</v>
      </c>
      <c r="Q12" s="86">
        <v>0</v>
      </c>
      <c r="R12" s="86">
        <v>0</v>
      </c>
      <c r="S12" s="86">
        <v>0</v>
      </c>
      <c r="T12" s="86">
        <v>0</v>
      </c>
      <c r="U12" s="86">
        <v>0</v>
      </c>
      <c r="V12" s="86">
        <v>0</v>
      </c>
      <c r="W12" s="86">
        <v>0</v>
      </c>
    </row>
    <row r="13" spans="1:23" ht="16.5" customHeight="1" x14ac:dyDescent="0.3">
      <c r="A13" s="87" t="s">
        <v>4</v>
      </c>
      <c r="B13" s="84" t="s">
        <v>166</v>
      </c>
      <c r="C13" s="85">
        <v>0</v>
      </c>
      <c r="D13" s="85">
        <v>0</v>
      </c>
      <c r="E13" s="85">
        <v>0</v>
      </c>
      <c r="F13" s="85">
        <v>0</v>
      </c>
      <c r="G13" s="85">
        <v>0</v>
      </c>
      <c r="H13" s="85">
        <v>0</v>
      </c>
      <c r="I13" s="85">
        <v>0</v>
      </c>
      <c r="J13" s="85">
        <v>552.33000000000004</v>
      </c>
      <c r="K13" s="85">
        <v>0</v>
      </c>
      <c r="L13" s="85">
        <v>552.33000000000004</v>
      </c>
      <c r="M13" s="85">
        <v>0</v>
      </c>
      <c r="N13" s="85">
        <v>0</v>
      </c>
      <c r="O13" s="85">
        <v>0</v>
      </c>
      <c r="P13" s="85">
        <v>0</v>
      </c>
      <c r="Q13" s="86">
        <v>0</v>
      </c>
      <c r="R13" s="86">
        <v>0</v>
      </c>
      <c r="S13" s="86">
        <v>0</v>
      </c>
      <c r="T13" s="86">
        <v>0</v>
      </c>
      <c r="U13" s="86">
        <v>0</v>
      </c>
      <c r="V13" s="86">
        <v>0</v>
      </c>
      <c r="W13" s="86">
        <v>0</v>
      </c>
    </row>
    <row r="14" spans="1:23" ht="16.5" customHeight="1" x14ac:dyDescent="0.3">
      <c r="A14" s="87" t="s">
        <v>5</v>
      </c>
      <c r="B14" s="84" t="s">
        <v>167</v>
      </c>
      <c r="C14" s="85">
        <v>0</v>
      </c>
      <c r="D14" s="85">
        <v>0</v>
      </c>
      <c r="E14" s="85">
        <v>0</v>
      </c>
      <c r="F14" s="85">
        <v>0</v>
      </c>
      <c r="G14" s="85">
        <v>0</v>
      </c>
      <c r="H14" s="85">
        <v>0</v>
      </c>
      <c r="I14" s="85">
        <v>0</v>
      </c>
      <c r="J14" s="85">
        <v>3174.78</v>
      </c>
      <c r="K14" s="85">
        <v>0</v>
      </c>
      <c r="L14" s="85">
        <v>3174.78</v>
      </c>
      <c r="M14" s="85">
        <v>0</v>
      </c>
      <c r="N14" s="85">
        <v>0</v>
      </c>
      <c r="O14" s="85">
        <v>0</v>
      </c>
      <c r="P14" s="85">
        <v>0</v>
      </c>
      <c r="Q14" s="86">
        <v>0</v>
      </c>
      <c r="R14" s="86">
        <v>0</v>
      </c>
      <c r="S14" s="86">
        <v>0</v>
      </c>
      <c r="T14" s="86">
        <v>0</v>
      </c>
      <c r="U14" s="86">
        <v>0</v>
      </c>
      <c r="V14" s="86">
        <v>0</v>
      </c>
      <c r="W14" s="86">
        <v>0</v>
      </c>
    </row>
    <row r="15" spans="1:23" ht="16.5" customHeight="1" x14ac:dyDescent="0.3">
      <c r="A15" s="87" t="s">
        <v>6</v>
      </c>
      <c r="B15" s="84" t="s">
        <v>168</v>
      </c>
      <c r="C15" s="85">
        <v>0</v>
      </c>
      <c r="D15" s="85">
        <v>0</v>
      </c>
      <c r="E15" s="85">
        <v>0</v>
      </c>
      <c r="F15" s="85">
        <v>0</v>
      </c>
      <c r="G15" s="85">
        <v>0</v>
      </c>
      <c r="H15" s="85">
        <v>0</v>
      </c>
      <c r="I15" s="85">
        <v>0</v>
      </c>
      <c r="J15" s="85">
        <v>1690.1369999999999</v>
      </c>
      <c r="K15" s="85">
        <v>0</v>
      </c>
      <c r="L15" s="85">
        <v>1690.1369999999999</v>
      </c>
      <c r="M15" s="85">
        <v>0</v>
      </c>
      <c r="N15" s="85">
        <v>0</v>
      </c>
      <c r="O15" s="85">
        <v>0</v>
      </c>
      <c r="P15" s="85">
        <v>0</v>
      </c>
      <c r="Q15" s="86">
        <v>0</v>
      </c>
      <c r="R15" s="86">
        <v>0</v>
      </c>
      <c r="S15" s="86">
        <v>0</v>
      </c>
      <c r="T15" s="86">
        <v>0</v>
      </c>
      <c r="U15" s="86">
        <v>0</v>
      </c>
      <c r="V15" s="86">
        <v>0</v>
      </c>
      <c r="W15" s="86">
        <v>0</v>
      </c>
    </row>
    <row r="16" spans="1:23" ht="16.5" customHeight="1" x14ac:dyDescent="0.3">
      <c r="A16" s="87" t="s">
        <v>7</v>
      </c>
      <c r="B16" s="84" t="s">
        <v>169</v>
      </c>
      <c r="C16" s="85">
        <v>0</v>
      </c>
      <c r="D16" s="85">
        <v>0</v>
      </c>
      <c r="E16" s="85">
        <v>0</v>
      </c>
      <c r="F16" s="85">
        <v>0</v>
      </c>
      <c r="G16" s="85">
        <v>0</v>
      </c>
      <c r="H16" s="85">
        <v>0</v>
      </c>
      <c r="I16" s="85">
        <v>0</v>
      </c>
      <c r="J16" s="85">
        <v>260395.92969300001</v>
      </c>
      <c r="K16" s="85">
        <v>0</v>
      </c>
      <c r="L16" s="85">
        <v>260395.92969300001</v>
      </c>
      <c r="M16" s="85">
        <v>0</v>
      </c>
      <c r="N16" s="85">
        <v>0</v>
      </c>
      <c r="O16" s="85">
        <v>0</v>
      </c>
      <c r="P16" s="85">
        <v>0</v>
      </c>
      <c r="Q16" s="86">
        <v>0</v>
      </c>
      <c r="R16" s="86">
        <v>0</v>
      </c>
      <c r="S16" s="86">
        <v>0</v>
      </c>
      <c r="T16" s="86">
        <v>0</v>
      </c>
      <c r="U16" s="86">
        <v>0</v>
      </c>
      <c r="V16" s="86">
        <v>0</v>
      </c>
      <c r="W16" s="86">
        <v>0</v>
      </c>
    </row>
    <row r="17" spans="1:23" ht="16.5" customHeight="1" x14ac:dyDescent="0.3">
      <c r="A17" s="87" t="s">
        <v>8</v>
      </c>
      <c r="B17" s="84" t="s">
        <v>170</v>
      </c>
      <c r="C17" s="85">
        <v>0</v>
      </c>
      <c r="D17" s="85">
        <v>0</v>
      </c>
      <c r="E17" s="85">
        <v>0</v>
      </c>
      <c r="F17" s="85">
        <v>0</v>
      </c>
      <c r="G17" s="85">
        <v>0</v>
      </c>
      <c r="H17" s="85">
        <v>0</v>
      </c>
      <c r="I17" s="85">
        <v>0</v>
      </c>
      <c r="J17" s="85">
        <v>967.97379999999998</v>
      </c>
      <c r="K17" s="85">
        <v>0</v>
      </c>
      <c r="L17" s="85">
        <v>967.97379999999998</v>
      </c>
      <c r="M17" s="85">
        <v>0</v>
      </c>
      <c r="N17" s="85">
        <v>0</v>
      </c>
      <c r="O17" s="85">
        <v>0</v>
      </c>
      <c r="P17" s="85">
        <v>0</v>
      </c>
      <c r="Q17" s="86">
        <v>0</v>
      </c>
      <c r="R17" s="86">
        <v>0</v>
      </c>
      <c r="S17" s="86">
        <v>0</v>
      </c>
      <c r="T17" s="86">
        <v>0</v>
      </c>
      <c r="U17" s="86">
        <v>0</v>
      </c>
      <c r="V17" s="86">
        <v>0</v>
      </c>
      <c r="W17" s="86">
        <v>0</v>
      </c>
    </row>
    <row r="18" spans="1:23" ht="16.5" customHeight="1" x14ac:dyDescent="0.3">
      <c r="A18" s="87" t="s">
        <v>9</v>
      </c>
      <c r="B18" s="84" t="s">
        <v>171</v>
      </c>
      <c r="C18" s="85">
        <v>0</v>
      </c>
      <c r="D18" s="85">
        <v>0</v>
      </c>
      <c r="E18" s="85">
        <v>0</v>
      </c>
      <c r="F18" s="85">
        <v>0</v>
      </c>
      <c r="G18" s="85">
        <v>0</v>
      </c>
      <c r="H18" s="85">
        <v>0</v>
      </c>
      <c r="I18" s="85">
        <v>0</v>
      </c>
      <c r="J18" s="85">
        <v>56952.228799999997</v>
      </c>
      <c r="K18" s="85">
        <v>0</v>
      </c>
      <c r="L18" s="85">
        <v>56952.228799999997</v>
      </c>
      <c r="M18" s="85">
        <v>0</v>
      </c>
      <c r="N18" s="85">
        <v>0</v>
      </c>
      <c r="O18" s="85">
        <v>0</v>
      </c>
      <c r="P18" s="85">
        <v>0</v>
      </c>
      <c r="Q18" s="86">
        <v>0</v>
      </c>
      <c r="R18" s="86">
        <v>0</v>
      </c>
      <c r="S18" s="86">
        <v>0</v>
      </c>
      <c r="T18" s="86">
        <v>0</v>
      </c>
      <c r="U18" s="86">
        <v>0</v>
      </c>
      <c r="V18" s="86">
        <v>0</v>
      </c>
      <c r="W18" s="86">
        <v>0</v>
      </c>
    </row>
    <row r="19" spans="1:23" ht="16.5" customHeight="1" x14ac:dyDescent="0.3">
      <c r="A19" s="87" t="s">
        <v>25</v>
      </c>
      <c r="B19" s="84" t="s">
        <v>172</v>
      </c>
      <c r="C19" s="85">
        <v>0</v>
      </c>
      <c r="D19" s="85">
        <v>0</v>
      </c>
      <c r="E19" s="85">
        <v>0</v>
      </c>
      <c r="F19" s="85">
        <v>0</v>
      </c>
      <c r="G19" s="85">
        <v>0</v>
      </c>
      <c r="H19" s="85">
        <v>0</v>
      </c>
      <c r="I19" s="85">
        <v>0</v>
      </c>
      <c r="J19" s="85">
        <v>1258.1849999999999</v>
      </c>
      <c r="K19" s="85">
        <v>0</v>
      </c>
      <c r="L19" s="85">
        <v>1258.1849999999999</v>
      </c>
      <c r="M19" s="85">
        <v>0</v>
      </c>
      <c r="N19" s="85">
        <v>0</v>
      </c>
      <c r="O19" s="85">
        <v>0</v>
      </c>
      <c r="P19" s="85">
        <v>0</v>
      </c>
      <c r="Q19" s="86">
        <v>0</v>
      </c>
      <c r="R19" s="86">
        <v>0</v>
      </c>
      <c r="S19" s="86">
        <v>0</v>
      </c>
      <c r="T19" s="86">
        <v>0</v>
      </c>
      <c r="U19" s="86">
        <v>0</v>
      </c>
      <c r="V19" s="86">
        <v>0</v>
      </c>
      <c r="W19" s="86">
        <v>0</v>
      </c>
    </row>
    <row r="20" spans="1:23" ht="16.5" customHeight="1" x14ac:dyDescent="0.3">
      <c r="A20" s="87" t="s">
        <v>10</v>
      </c>
      <c r="B20" s="84" t="s">
        <v>173</v>
      </c>
      <c r="C20" s="85">
        <v>0</v>
      </c>
      <c r="D20" s="85">
        <v>0</v>
      </c>
      <c r="E20" s="85">
        <v>0</v>
      </c>
      <c r="F20" s="85">
        <v>0</v>
      </c>
      <c r="G20" s="85">
        <v>0</v>
      </c>
      <c r="H20" s="85">
        <v>0</v>
      </c>
      <c r="I20" s="85">
        <v>0</v>
      </c>
      <c r="J20" s="85">
        <v>5747.9459999999999</v>
      </c>
      <c r="K20" s="85">
        <v>0</v>
      </c>
      <c r="L20" s="85">
        <v>5747.9459999999999</v>
      </c>
      <c r="M20" s="85">
        <v>0</v>
      </c>
      <c r="N20" s="85">
        <v>0</v>
      </c>
      <c r="O20" s="85">
        <v>0</v>
      </c>
      <c r="P20" s="85">
        <v>0</v>
      </c>
      <c r="Q20" s="86">
        <v>0</v>
      </c>
      <c r="R20" s="86">
        <v>0</v>
      </c>
      <c r="S20" s="86">
        <v>0</v>
      </c>
      <c r="T20" s="86">
        <v>0</v>
      </c>
      <c r="U20" s="86">
        <v>0</v>
      </c>
      <c r="V20" s="86">
        <v>0</v>
      </c>
      <c r="W20" s="86">
        <v>0</v>
      </c>
    </row>
    <row r="21" spans="1:23" ht="16.5" customHeight="1" x14ac:dyDescent="0.3">
      <c r="A21" s="87" t="s">
        <v>27</v>
      </c>
      <c r="B21" s="84" t="s">
        <v>174</v>
      </c>
      <c r="C21" s="85">
        <v>0</v>
      </c>
      <c r="D21" s="85">
        <v>0</v>
      </c>
      <c r="E21" s="85">
        <v>0</v>
      </c>
      <c r="F21" s="85">
        <v>0</v>
      </c>
      <c r="G21" s="85">
        <v>0</v>
      </c>
      <c r="H21" s="85">
        <v>0</v>
      </c>
      <c r="I21" s="85">
        <v>0</v>
      </c>
      <c r="J21" s="85">
        <v>10311.073</v>
      </c>
      <c r="K21" s="85">
        <v>0</v>
      </c>
      <c r="L21" s="85">
        <v>10311.073</v>
      </c>
      <c r="M21" s="85">
        <v>0</v>
      </c>
      <c r="N21" s="85">
        <v>0</v>
      </c>
      <c r="O21" s="85">
        <v>0</v>
      </c>
      <c r="P21" s="85">
        <v>0</v>
      </c>
      <c r="Q21" s="86">
        <v>0</v>
      </c>
      <c r="R21" s="86">
        <v>0</v>
      </c>
      <c r="S21" s="86">
        <v>0</v>
      </c>
      <c r="T21" s="86">
        <v>0</v>
      </c>
      <c r="U21" s="86">
        <v>0</v>
      </c>
      <c r="V21" s="86">
        <v>0</v>
      </c>
      <c r="W21" s="86">
        <v>0</v>
      </c>
    </row>
    <row r="22" spans="1:23" ht="16.5" customHeight="1" x14ac:dyDescent="0.3">
      <c r="A22" s="87" t="s">
        <v>28</v>
      </c>
      <c r="B22" s="84" t="s">
        <v>175</v>
      </c>
      <c r="C22" s="85">
        <v>0</v>
      </c>
      <c r="D22" s="85">
        <v>0</v>
      </c>
      <c r="E22" s="85">
        <v>0</v>
      </c>
      <c r="F22" s="85">
        <v>0</v>
      </c>
      <c r="G22" s="85">
        <v>0</v>
      </c>
      <c r="H22" s="85">
        <v>0</v>
      </c>
      <c r="I22" s="85">
        <v>0</v>
      </c>
      <c r="J22" s="85">
        <v>866.14</v>
      </c>
      <c r="K22" s="85">
        <v>0</v>
      </c>
      <c r="L22" s="85">
        <v>866.14</v>
      </c>
      <c r="M22" s="85">
        <v>0</v>
      </c>
      <c r="N22" s="85">
        <v>0</v>
      </c>
      <c r="O22" s="85">
        <v>0</v>
      </c>
      <c r="P22" s="85">
        <v>0</v>
      </c>
      <c r="Q22" s="86">
        <v>0</v>
      </c>
      <c r="R22" s="86">
        <v>0</v>
      </c>
      <c r="S22" s="86">
        <v>0</v>
      </c>
      <c r="T22" s="86">
        <v>0</v>
      </c>
      <c r="U22" s="86">
        <v>0</v>
      </c>
      <c r="V22" s="86">
        <v>0</v>
      </c>
      <c r="W22" s="86">
        <v>0</v>
      </c>
    </row>
    <row r="23" spans="1:23" ht="16.5" customHeight="1" x14ac:dyDescent="0.3">
      <c r="A23" s="87" t="s">
        <v>29</v>
      </c>
      <c r="B23" s="84" t="s">
        <v>176</v>
      </c>
      <c r="C23" s="85">
        <v>0</v>
      </c>
      <c r="D23" s="85">
        <v>0</v>
      </c>
      <c r="E23" s="85">
        <v>0</v>
      </c>
      <c r="F23" s="85">
        <v>0</v>
      </c>
      <c r="G23" s="85">
        <v>0</v>
      </c>
      <c r="H23" s="85">
        <v>0</v>
      </c>
      <c r="I23" s="85">
        <v>0</v>
      </c>
      <c r="J23" s="85">
        <v>11278.974</v>
      </c>
      <c r="K23" s="85">
        <v>0</v>
      </c>
      <c r="L23" s="85">
        <v>11278.974</v>
      </c>
      <c r="M23" s="85">
        <v>0</v>
      </c>
      <c r="N23" s="85">
        <v>0</v>
      </c>
      <c r="O23" s="85">
        <v>0</v>
      </c>
      <c r="P23" s="85">
        <v>0</v>
      </c>
      <c r="Q23" s="86">
        <v>0</v>
      </c>
      <c r="R23" s="86">
        <v>0</v>
      </c>
      <c r="S23" s="86">
        <v>0</v>
      </c>
      <c r="T23" s="86">
        <v>0</v>
      </c>
      <c r="U23" s="86">
        <v>0</v>
      </c>
      <c r="V23" s="86">
        <v>0</v>
      </c>
      <c r="W23" s="86">
        <v>0</v>
      </c>
    </row>
    <row r="24" spans="1:23" ht="16.5" customHeight="1" x14ac:dyDescent="0.3">
      <c r="A24" s="87" t="s">
        <v>30</v>
      </c>
      <c r="B24" s="84" t="s">
        <v>177</v>
      </c>
      <c r="C24" s="85">
        <v>0</v>
      </c>
      <c r="D24" s="85">
        <v>0</v>
      </c>
      <c r="E24" s="85">
        <v>0</v>
      </c>
      <c r="F24" s="85">
        <v>0</v>
      </c>
      <c r="G24" s="85">
        <v>0</v>
      </c>
      <c r="H24" s="85">
        <v>0</v>
      </c>
      <c r="I24" s="85">
        <v>0</v>
      </c>
      <c r="J24" s="85">
        <v>1165.1199999999999</v>
      </c>
      <c r="K24" s="85">
        <v>0</v>
      </c>
      <c r="L24" s="85">
        <v>1165.1199999999999</v>
      </c>
      <c r="M24" s="85">
        <v>0</v>
      </c>
      <c r="N24" s="85">
        <v>0</v>
      </c>
      <c r="O24" s="85">
        <v>0</v>
      </c>
      <c r="P24" s="85">
        <v>0</v>
      </c>
      <c r="Q24" s="86">
        <v>0</v>
      </c>
      <c r="R24" s="86">
        <v>0</v>
      </c>
      <c r="S24" s="86">
        <v>0</v>
      </c>
      <c r="T24" s="86">
        <v>0</v>
      </c>
      <c r="U24" s="86">
        <v>0</v>
      </c>
      <c r="V24" s="86">
        <v>0</v>
      </c>
      <c r="W24" s="86">
        <v>0</v>
      </c>
    </row>
    <row r="25" spans="1:23" ht="16.5" customHeight="1" x14ac:dyDescent="0.3">
      <c r="A25" s="87" t="s">
        <v>31</v>
      </c>
      <c r="B25" s="84" t="s">
        <v>178</v>
      </c>
      <c r="C25" s="85">
        <v>0</v>
      </c>
      <c r="D25" s="85">
        <v>0</v>
      </c>
      <c r="E25" s="85">
        <v>0</v>
      </c>
      <c r="F25" s="85">
        <v>0</v>
      </c>
      <c r="G25" s="85">
        <v>0</v>
      </c>
      <c r="H25" s="85">
        <v>0</v>
      </c>
      <c r="I25" s="85">
        <v>0</v>
      </c>
      <c r="J25" s="85">
        <v>590.38599999999997</v>
      </c>
      <c r="K25" s="85">
        <v>0</v>
      </c>
      <c r="L25" s="85">
        <v>590.38599999999997</v>
      </c>
      <c r="M25" s="85">
        <v>0</v>
      </c>
      <c r="N25" s="85">
        <v>0</v>
      </c>
      <c r="O25" s="85">
        <v>0</v>
      </c>
      <c r="P25" s="85">
        <v>0</v>
      </c>
      <c r="Q25" s="86">
        <v>0</v>
      </c>
      <c r="R25" s="86">
        <v>0</v>
      </c>
      <c r="S25" s="86">
        <v>0</v>
      </c>
      <c r="T25" s="86">
        <v>0</v>
      </c>
      <c r="U25" s="86">
        <v>0</v>
      </c>
      <c r="V25" s="86">
        <v>0</v>
      </c>
      <c r="W25" s="86">
        <v>0</v>
      </c>
    </row>
    <row r="26" spans="1:23" ht="16.5" customHeight="1" x14ac:dyDescent="0.3">
      <c r="A26" s="87" t="s">
        <v>32</v>
      </c>
      <c r="B26" s="84" t="s">
        <v>179</v>
      </c>
      <c r="C26" s="85">
        <v>0</v>
      </c>
      <c r="D26" s="85">
        <v>0</v>
      </c>
      <c r="E26" s="85">
        <v>0</v>
      </c>
      <c r="F26" s="85">
        <v>0</v>
      </c>
      <c r="G26" s="85">
        <v>0</v>
      </c>
      <c r="H26" s="85">
        <v>0</v>
      </c>
      <c r="I26" s="85">
        <v>0</v>
      </c>
      <c r="J26" s="85">
        <v>1291.4000000000001</v>
      </c>
      <c r="K26" s="85">
        <v>0</v>
      </c>
      <c r="L26" s="85">
        <v>1291.4000000000001</v>
      </c>
      <c r="M26" s="85">
        <v>0</v>
      </c>
      <c r="N26" s="85">
        <v>0</v>
      </c>
      <c r="O26" s="85">
        <v>0</v>
      </c>
      <c r="P26" s="85">
        <v>0</v>
      </c>
      <c r="Q26" s="86">
        <v>0</v>
      </c>
      <c r="R26" s="86">
        <v>0</v>
      </c>
      <c r="S26" s="86">
        <v>0</v>
      </c>
      <c r="T26" s="86">
        <v>0</v>
      </c>
      <c r="U26" s="86">
        <v>0</v>
      </c>
      <c r="V26" s="86">
        <v>0</v>
      </c>
      <c r="W26" s="86">
        <v>0</v>
      </c>
    </row>
    <row r="27" spans="1:23" ht="16.5" customHeight="1" x14ac:dyDescent="0.3">
      <c r="A27" s="87" t="s">
        <v>33</v>
      </c>
      <c r="B27" s="84" t="s">
        <v>180</v>
      </c>
      <c r="C27" s="85">
        <v>0</v>
      </c>
      <c r="D27" s="85">
        <v>0</v>
      </c>
      <c r="E27" s="85">
        <v>0</v>
      </c>
      <c r="F27" s="85">
        <v>0</v>
      </c>
      <c r="G27" s="85">
        <v>0</v>
      </c>
      <c r="H27" s="85">
        <v>0</v>
      </c>
      <c r="I27" s="85">
        <v>0</v>
      </c>
      <c r="J27" s="85">
        <v>1070.0999999999999</v>
      </c>
      <c r="K27" s="85">
        <v>0</v>
      </c>
      <c r="L27" s="85">
        <v>1070.0999999999999</v>
      </c>
      <c r="M27" s="85">
        <v>0</v>
      </c>
      <c r="N27" s="85">
        <v>0</v>
      </c>
      <c r="O27" s="85">
        <v>0</v>
      </c>
      <c r="P27" s="85">
        <v>0</v>
      </c>
      <c r="Q27" s="86">
        <v>0</v>
      </c>
      <c r="R27" s="86">
        <v>0</v>
      </c>
      <c r="S27" s="86">
        <v>0</v>
      </c>
      <c r="T27" s="86">
        <v>0</v>
      </c>
      <c r="U27" s="86">
        <v>0</v>
      </c>
      <c r="V27" s="86">
        <v>0</v>
      </c>
      <c r="W27" s="86">
        <v>0</v>
      </c>
    </row>
    <row r="28" spans="1:23" ht="16.5" customHeight="1" x14ac:dyDescent="0.3">
      <c r="A28" s="87" t="s">
        <v>35</v>
      </c>
      <c r="B28" s="84" t="s">
        <v>181</v>
      </c>
      <c r="C28" s="85">
        <v>0</v>
      </c>
      <c r="D28" s="85">
        <v>0</v>
      </c>
      <c r="E28" s="85">
        <v>0</v>
      </c>
      <c r="F28" s="85">
        <v>0</v>
      </c>
      <c r="G28" s="85">
        <v>0</v>
      </c>
      <c r="H28" s="85">
        <v>0</v>
      </c>
      <c r="I28" s="85">
        <v>0</v>
      </c>
      <c r="J28" s="85">
        <v>457.5</v>
      </c>
      <c r="K28" s="85">
        <v>0</v>
      </c>
      <c r="L28" s="85">
        <v>457.5</v>
      </c>
      <c r="M28" s="85">
        <v>0</v>
      </c>
      <c r="N28" s="85">
        <v>0</v>
      </c>
      <c r="O28" s="85">
        <v>0</v>
      </c>
      <c r="P28" s="85">
        <v>0</v>
      </c>
      <c r="Q28" s="86">
        <v>0</v>
      </c>
      <c r="R28" s="86">
        <v>0</v>
      </c>
      <c r="S28" s="86">
        <v>0</v>
      </c>
      <c r="T28" s="86">
        <v>0</v>
      </c>
      <c r="U28" s="86">
        <v>0</v>
      </c>
      <c r="V28" s="86">
        <v>0</v>
      </c>
      <c r="W28" s="86">
        <v>0</v>
      </c>
    </row>
    <row r="29" spans="1:23" s="92" customFormat="1" ht="16.5" customHeight="1" x14ac:dyDescent="0.3">
      <c r="A29" s="83" t="s">
        <v>40</v>
      </c>
      <c r="B29" s="89" t="s">
        <v>89</v>
      </c>
      <c r="C29" s="90">
        <v>0</v>
      </c>
      <c r="D29" s="90">
        <v>0</v>
      </c>
      <c r="E29" s="90">
        <v>0</v>
      </c>
      <c r="F29" s="90">
        <v>0</v>
      </c>
      <c r="G29" s="90">
        <v>0</v>
      </c>
      <c r="H29" s="90">
        <v>0</v>
      </c>
      <c r="I29" s="90">
        <v>0</v>
      </c>
      <c r="J29" s="90">
        <v>0</v>
      </c>
      <c r="K29" s="90">
        <v>0</v>
      </c>
      <c r="L29" s="90">
        <v>0</v>
      </c>
      <c r="M29" s="90">
        <v>0</v>
      </c>
      <c r="N29" s="90">
        <v>0</v>
      </c>
      <c r="O29" s="90">
        <v>0</v>
      </c>
      <c r="P29" s="90">
        <v>0</v>
      </c>
      <c r="Q29" s="91">
        <v>0</v>
      </c>
      <c r="R29" s="91">
        <v>0</v>
      </c>
      <c r="S29" s="91">
        <v>0</v>
      </c>
      <c r="T29" s="91">
        <v>0</v>
      </c>
      <c r="U29" s="91">
        <v>0</v>
      </c>
      <c r="V29" s="91">
        <v>0</v>
      </c>
      <c r="W29" s="91">
        <v>0</v>
      </c>
    </row>
    <row r="30" spans="1:23" s="92" customFormat="1" ht="16.5" customHeight="1" x14ac:dyDescent="0.3">
      <c r="A30" s="83" t="s">
        <v>49</v>
      </c>
      <c r="B30" s="89" t="s">
        <v>182</v>
      </c>
      <c r="C30" s="90">
        <v>0</v>
      </c>
      <c r="D30" s="90">
        <v>0</v>
      </c>
      <c r="E30" s="90">
        <v>0</v>
      </c>
      <c r="F30" s="90">
        <v>0</v>
      </c>
      <c r="G30" s="90">
        <v>0</v>
      </c>
      <c r="H30" s="90">
        <v>0</v>
      </c>
      <c r="I30" s="90">
        <v>0</v>
      </c>
      <c r="J30" s="90">
        <v>0</v>
      </c>
      <c r="K30" s="90">
        <v>0</v>
      </c>
      <c r="L30" s="90">
        <v>0</v>
      </c>
      <c r="M30" s="90">
        <v>0</v>
      </c>
      <c r="N30" s="90">
        <v>0</v>
      </c>
      <c r="O30" s="90">
        <v>0</v>
      </c>
      <c r="P30" s="90">
        <v>0</v>
      </c>
      <c r="Q30" s="91">
        <v>0</v>
      </c>
      <c r="R30" s="91">
        <v>0</v>
      </c>
      <c r="S30" s="91">
        <v>0</v>
      </c>
      <c r="T30" s="91">
        <v>0</v>
      </c>
      <c r="U30" s="91">
        <v>0</v>
      </c>
      <c r="V30" s="91">
        <v>0</v>
      </c>
      <c r="W30" s="91">
        <v>0</v>
      </c>
    </row>
    <row r="31" spans="1:23" s="92" customFormat="1" ht="16.5" customHeight="1" x14ac:dyDescent="0.3">
      <c r="A31" s="83" t="s">
        <v>50</v>
      </c>
      <c r="B31" s="89" t="s">
        <v>183</v>
      </c>
      <c r="C31" s="90">
        <v>0</v>
      </c>
      <c r="D31" s="90">
        <v>0</v>
      </c>
      <c r="E31" s="90">
        <v>0</v>
      </c>
      <c r="F31" s="90">
        <v>0</v>
      </c>
      <c r="G31" s="90">
        <v>0</v>
      </c>
      <c r="H31" s="90">
        <v>0</v>
      </c>
      <c r="I31" s="90">
        <v>0</v>
      </c>
      <c r="J31" s="90">
        <v>0</v>
      </c>
      <c r="K31" s="90">
        <v>0</v>
      </c>
      <c r="L31" s="90">
        <v>0</v>
      </c>
      <c r="M31" s="90">
        <v>0</v>
      </c>
      <c r="N31" s="90">
        <v>0</v>
      </c>
      <c r="O31" s="90">
        <v>0</v>
      </c>
      <c r="P31" s="90">
        <v>0</v>
      </c>
      <c r="Q31" s="91">
        <v>0</v>
      </c>
      <c r="R31" s="91">
        <v>0</v>
      </c>
      <c r="S31" s="91">
        <v>0</v>
      </c>
      <c r="T31" s="91">
        <v>0</v>
      </c>
      <c r="U31" s="91">
        <v>0</v>
      </c>
      <c r="V31" s="91">
        <v>0</v>
      </c>
      <c r="W31" s="91">
        <v>0</v>
      </c>
    </row>
    <row r="32" spans="1:23" s="92" customFormat="1" ht="16.5" customHeight="1" x14ac:dyDescent="0.3">
      <c r="A32" s="83" t="s">
        <v>51</v>
      </c>
      <c r="B32" s="89" t="s">
        <v>68</v>
      </c>
      <c r="C32" s="90">
        <v>0</v>
      </c>
      <c r="D32" s="90">
        <v>0</v>
      </c>
      <c r="E32" s="90">
        <v>0</v>
      </c>
      <c r="F32" s="90">
        <v>0</v>
      </c>
      <c r="G32" s="90">
        <v>0</v>
      </c>
      <c r="H32" s="90">
        <v>0</v>
      </c>
      <c r="I32" s="90">
        <v>0</v>
      </c>
      <c r="J32" s="90">
        <v>0</v>
      </c>
      <c r="K32" s="90">
        <v>0</v>
      </c>
      <c r="L32" s="90">
        <v>0</v>
      </c>
      <c r="M32" s="90">
        <v>0</v>
      </c>
      <c r="N32" s="90">
        <v>0</v>
      </c>
      <c r="O32" s="90">
        <v>0</v>
      </c>
      <c r="P32" s="90">
        <v>0</v>
      </c>
      <c r="Q32" s="91">
        <v>0</v>
      </c>
      <c r="R32" s="91">
        <v>0</v>
      </c>
      <c r="S32" s="91">
        <v>0</v>
      </c>
      <c r="T32" s="91">
        <v>0</v>
      </c>
      <c r="U32" s="91">
        <v>0</v>
      </c>
      <c r="V32" s="91">
        <v>0</v>
      </c>
      <c r="W32" s="91">
        <v>0</v>
      </c>
    </row>
    <row r="33" spans="1:23" x14ac:dyDescent="0.3">
      <c r="A33" s="185" t="s">
        <v>184</v>
      </c>
      <c r="B33" s="185"/>
      <c r="C33" s="185"/>
      <c r="D33" s="185"/>
      <c r="E33" s="185"/>
      <c r="F33" s="185"/>
      <c r="G33" s="185"/>
      <c r="H33" s="185"/>
      <c r="I33" s="185"/>
      <c r="J33" s="185"/>
      <c r="K33" s="185"/>
      <c r="L33" s="185"/>
      <c r="M33" s="185"/>
      <c r="N33" s="185"/>
      <c r="O33" s="185"/>
      <c r="P33" s="185"/>
      <c r="Q33" s="185"/>
      <c r="R33" s="185"/>
      <c r="S33" s="185"/>
      <c r="T33" s="185"/>
      <c r="U33" s="185"/>
      <c r="V33" s="185"/>
      <c r="W33" s="185"/>
    </row>
    <row r="34" spans="1:23" x14ac:dyDescent="0.3">
      <c r="A34" s="173" t="s">
        <v>11</v>
      </c>
      <c r="B34" s="173"/>
      <c r="C34" s="173"/>
      <c r="D34" s="173"/>
      <c r="E34" s="173"/>
      <c r="F34" s="173"/>
      <c r="G34" s="173"/>
      <c r="H34" s="173"/>
      <c r="I34" s="173"/>
      <c r="J34" s="173"/>
      <c r="K34" s="173"/>
      <c r="L34" s="173"/>
      <c r="M34" s="173"/>
      <c r="N34" s="173"/>
      <c r="O34" s="173"/>
      <c r="P34" s="173"/>
      <c r="Q34" s="173"/>
      <c r="R34" s="173"/>
      <c r="S34" s="173"/>
      <c r="T34" s="173"/>
      <c r="U34" s="173"/>
      <c r="V34" s="173"/>
      <c r="W34" s="173"/>
    </row>
    <row r="35" spans="1:23" x14ac:dyDescent="0.3">
      <c r="A35" s="173" t="s">
        <v>11</v>
      </c>
      <c r="B35" s="173"/>
      <c r="C35" s="173"/>
      <c r="D35" s="173"/>
      <c r="E35" s="173"/>
      <c r="F35" s="173"/>
      <c r="G35" s="173"/>
      <c r="H35" s="173"/>
      <c r="I35" s="173"/>
      <c r="J35" s="173"/>
      <c r="K35" s="173"/>
      <c r="L35" s="173"/>
      <c r="M35" s="173"/>
      <c r="N35" s="173"/>
      <c r="O35" s="173"/>
      <c r="P35" s="173"/>
      <c r="Q35" s="173"/>
      <c r="R35" s="173"/>
      <c r="S35" s="173"/>
      <c r="T35" s="173"/>
      <c r="U35" s="173"/>
      <c r="V35" s="173"/>
      <c r="W35" s="173"/>
    </row>
  </sheetData>
  <mergeCells count="16">
    <mergeCell ref="A35:W35"/>
    <mergeCell ref="A1:M1"/>
    <mergeCell ref="N1:W1"/>
    <mergeCell ref="A2:W2"/>
    <mergeCell ref="A3:W3"/>
    <mergeCell ref="A4:W4"/>
    <mergeCell ref="A5:A7"/>
    <mergeCell ref="B5:B7"/>
    <mergeCell ref="C5:I5"/>
    <mergeCell ref="J5:P5"/>
    <mergeCell ref="Q5:W5"/>
    <mergeCell ref="F6:H6"/>
    <mergeCell ref="M6:O6"/>
    <mergeCell ref="T6:V6"/>
    <mergeCell ref="A33:W33"/>
    <mergeCell ref="A34:W34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4"/>
  <sheetViews>
    <sheetView showGridLines="0" workbookViewId="0">
      <selection activeCell="A13" sqref="A13"/>
    </sheetView>
  </sheetViews>
  <sheetFormatPr defaultColWidth="9.109375" defaultRowHeight="13.8" x14ac:dyDescent="0.25"/>
  <cols>
    <col min="1" max="1" width="8.6640625" style="3" customWidth="1"/>
    <col min="2" max="2" width="20.44140625" style="3" customWidth="1"/>
    <col min="3" max="3" width="12.6640625" style="3" customWidth="1"/>
    <col min="4" max="4" width="12.88671875" style="3" customWidth="1"/>
    <col min="5" max="11" width="11.6640625" style="3" customWidth="1"/>
    <col min="12" max="16384" width="9.109375" style="3"/>
  </cols>
  <sheetData>
    <row r="1" spans="1:11" s="65" customFormat="1" ht="15" x14ac:dyDescent="0.25">
      <c r="A1" s="162" t="s">
        <v>0</v>
      </c>
      <c r="B1" s="162"/>
      <c r="C1" s="162"/>
      <c r="D1" s="162"/>
      <c r="E1" s="162"/>
      <c r="F1" s="163" t="s">
        <v>185</v>
      </c>
      <c r="G1" s="163"/>
      <c r="H1" s="163"/>
      <c r="I1" s="163"/>
      <c r="J1" s="163"/>
      <c r="K1" s="163"/>
    </row>
    <row r="2" spans="1:11" s="65" customFormat="1" ht="15" x14ac:dyDescent="0.25">
      <c r="A2" s="96"/>
      <c r="B2" s="96"/>
      <c r="C2" s="96"/>
      <c r="D2" s="96"/>
      <c r="E2" s="96"/>
      <c r="F2" s="97"/>
      <c r="G2" s="97"/>
      <c r="H2" s="97"/>
      <c r="I2" s="97"/>
      <c r="J2" s="97"/>
      <c r="K2" s="97"/>
    </row>
    <row r="3" spans="1:11" s="64" customFormat="1" ht="27" customHeight="1" x14ac:dyDescent="0.3">
      <c r="A3" s="164" t="s">
        <v>186</v>
      </c>
      <c r="B3" s="164"/>
      <c r="C3" s="164"/>
      <c r="D3" s="164"/>
      <c r="E3" s="164"/>
      <c r="F3" s="164"/>
      <c r="G3" s="164"/>
      <c r="H3" s="164"/>
      <c r="I3" s="164"/>
      <c r="J3" s="164"/>
      <c r="K3" s="164"/>
    </row>
    <row r="4" spans="1:11" ht="15" customHeight="1" x14ac:dyDescent="0.25">
      <c r="A4" s="170" t="s">
        <v>72</v>
      </c>
      <c r="B4" s="170"/>
      <c r="C4" s="170"/>
      <c r="D4" s="170"/>
      <c r="E4" s="170"/>
      <c r="F4" s="170"/>
      <c r="G4" s="170"/>
      <c r="H4" s="170"/>
      <c r="I4" s="170"/>
      <c r="J4" s="170"/>
      <c r="K4" s="170"/>
    </row>
    <row r="5" spans="1:11" x14ac:dyDescent="0.25">
      <c r="A5" s="95"/>
      <c r="B5" s="95"/>
      <c r="C5" s="95"/>
      <c r="D5" s="95"/>
      <c r="E5" s="95"/>
      <c r="F5" s="95"/>
      <c r="G5" s="95"/>
      <c r="H5" s="95"/>
      <c r="I5" s="95"/>
      <c r="J5" s="95"/>
      <c r="K5" s="95"/>
    </row>
    <row r="6" spans="1:11" s="98" customFormat="1" ht="13.2" x14ac:dyDescent="0.25">
      <c r="A6" s="165" t="s">
        <v>69</v>
      </c>
      <c r="B6" s="165"/>
      <c r="C6" s="165"/>
      <c r="D6" s="165"/>
      <c r="E6" s="165"/>
      <c r="F6" s="165"/>
      <c r="G6" s="165"/>
      <c r="H6" s="165"/>
      <c r="I6" s="166"/>
      <c r="J6" s="166"/>
      <c r="K6" s="166"/>
    </row>
    <row r="7" spans="1:11" ht="21.75" customHeight="1" x14ac:dyDescent="0.25">
      <c r="A7" s="157" t="s">
        <v>12</v>
      </c>
      <c r="B7" s="157" t="s">
        <v>187</v>
      </c>
      <c r="C7" s="168" t="s">
        <v>73</v>
      </c>
      <c r="D7" s="169"/>
      <c r="E7" s="169"/>
      <c r="F7" s="168" t="s">
        <v>79</v>
      </c>
      <c r="G7" s="169"/>
      <c r="H7" s="169"/>
      <c r="I7" s="161" t="s">
        <v>100</v>
      </c>
      <c r="J7" s="161"/>
      <c r="K7" s="161"/>
    </row>
    <row r="8" spans="1:11" ht="15" customHeight="1" x14ac:dyDescent="0.25">
      <c r="A8" s="167"/>
      <c r="B8" s="167"/>
      <c r="C8" s="157" t="s">
        <v>1</v>
      </c>
      <c r="D8" s="157" t="s">
        <v>55</v>
      </c>
      <c r="E8" s="157" t="s">
        <v>56</v>
      </c>
      <c r="F8" s="157" t="s">
        <v>1</v>
      </c>
      <c r="G8" s="157" t="s">
        <v>55</v>
      </c>
      <c r="H8" s="159" t="s">
        <v>56</v>
      </c>
      <c r="I8" s="161" t="s">
        <v>1</v>
      </c>
      <c r="J8" s="161" t="s">
        <v>55</v>
      </c>
      <c r="K8" s="161" t="s">
        <v>56</v>
      </c>
    </row>
    <row r="9" spans="1:11" ht="15.75" customHeight="1" x14ac:dyDescent="0.25">
      <c r="A9" s="158"/>
      <c r="B9" s="158"/>
      <c r="C9" s="158"/>
      <c r="D9" s="158"/>
      <c r="E9" s="158"/>
      <c r="F9" s="158"/>
      <c r="G9" s="158"/>
      <c r="H9" s="160"/>
      <c r="I9" s="161"/>
      <c r="J9" s="161"/>
      <c r="K9" s="161"/>
    </row>
    <row r="10" spans="1:11" ht="15" customHeight="1" x14ac:dyDescent="0.25">
      <c r="A10" s="99" t="s">
        <v>14</v>
      </c>
      <c r="B10" s="99" t="s">
        <v>53</v>
      </c>
      <c r="C10" s="99" t="s">
        <v>2</v>
      </c>
      <c r="D10" s="99" t="s">
        <v>3</v>
      </c>
      <c r="E10" s="99" t="s">
        <v>4</v>
      </c>
      <c r="F10" s="99">
        <v>4</v>
      </c>
      <c r="G10" s="99">
        <v>5</v>
      </c>
      <c r="H10" s="99">
        <v>6</v>
      </c>
      <c r="I10" s="100" t="s">
        <v>209</v>
      </c>
      <c r="J10" s="100" t="s">
        <v>210</v>
      </c>
      <c r="K10" s="100" t="s">
        <v>211</v>
      </c>
    </row>
    <row r="11" spans="1:11" s="94" customFormat="1" ht="21" customHeight="1" x14ac:dyDescent="0.25">
      <c r="A11" s="93"/>
      <c r="B11" s="101" t="s">
        <v>150</v>
      </c>
      <c r="C11" s="102">
        <f t="shared" ref="C11:D11" si="0">SUM(C12:C32)</f>
        <v>144991.71080091986</v>
      </c>
      <c r="D11" s="102">
        <f t="shared" si="0"/>
        <v>110491.71080091986</v>
      </c>
      <c r="E11" s="103">
        <f>SUM(E12:E32)</f>
        <v>34500</v>
      </c>
      <c r="F11" s="103">
        <v>376579.04100000003</v>
      </c>
      <c r="G11" s="103">
        <v>110491.7</v>
      </c>
      <c r="H11" s="103">
        <v>266087.34100000001</v>
      </c>
      <c r="I11" s="104">
        <f t="shared" ref="I11:K12" si="1">+F11/C11*100</f>
        <v>259.72453109202911</v>
      </c>
      <c r="J11" s="104">
        <f t="shared" si="1"/>
        <v>99.999990224678598</v>
      </c>
      <c r="K11" s="104">
        <f t="shared" si="1"/>
        <v>771.26765507246387</v>
      </c>
    </row>
    <row r="12" spans="1:11" ht="17.25" customHeight="1" x14ac:dyDescent="0.25">
      <c r="A12" s="105" t="s">
        <v>2</v>
      </c>
      <c r="B12" s="106" t="s">
        <v>188</v>
      </c>
      <c r="C12" s="107">
        <f>+D12+E12</f>
        <v>8152.3007183940208</v>
      </c>
      <c r="D12" s="107">
        <v>6152.3007183940208</v>
      </c>
      <c r="E12" s="108">
        <v>2000</v>
      </c>
      <c r="F12" s="108">
        <v>30857.659</v>
      </c>
      <c r="G12" s="108">
        <v>6152.3</v>
      </c>
      <c r="H12" s="108">
        <v>24705.359</v>
      </c>
      <c r="I12" s="109">
        <f t="shared" si="1"/>
        <v>378.51472934966591</v>
      </c>
      <c r="J12" s="109">
        <f t="shared" si="1"/>
        <v>99.999988323164729</v>
      </c>
      <c r="K12" s="109">
        <f t="shared" si="1"/>
        <v>1235.2679500000002</v>
      </c>
    </row>
    <row r="13" spans="1:11" ht="17.25" customHeight="1" x14ac:dyDescent="0.25">
      <c r="A13" s="105" t="s">
        <v>3</v>
      </c>
      <c r="B13" s="106" t="s">
        <v>189</v>
      </c>
      <c r="C13" s="107">
        <f t="shared" ref="C13:C32" si="2">+D13+E13</f>
        <v>8115.0315780082283</v>
      </c>
      <c r="D13" s="107">
        <v>6115.0315780082283</v>
      </c>
      <c r="E13" s="108">
        <v>2000</v>
      </c>
      <c r="F13" s="108">
        <v>17579.312999999998</v>
      </c>
      <c r="G13" s="108">
        <v>6115</v>
      </c>
      <c r="H13" s="108">
        <v>11464.313</v>
      </c>
      <c r="I13" s="109">
        <f t="shared" ref="I13:I32" si="3">+F13/C13*100</f>
        <v>216.62655075354255</v>
      </c>
      <c r="J13" s="109">
        <f t="shared" ref="J13:J32" si="4">+G13/D13*100</f>
        <v>99.999483600242684</v>
      </c>
      <c r="K13" s="109">
        <f t="shared" ref="K13:K32" si="5">+H13/E13*100</f>
        <v>573.21564999999998</v>
      </c>
    </row>
    <row r="14" spans="1:11" ht="17.25" customHeight="1" x14ac:dyDescent="0.25">
      <c r="A14" s="105" t="s">
        <v>4</v>
      </c>
      <c r="B14" s="106" t="s">
        <v>190</v>
      </c>
      <c r="C14" s="107">
        <f t="shared" si="2"/>
        <v>5477.0130297586466</v>
      </c>
      <c r="D14" s="107">
        <v>5477.0130297586466</v>
      </c>
      <c r="E14" s="108">
        <v>0</v>
      </c>
      <c r="F14" s="108">
        <v>13211.874</v>
      </c>
      <c r="G14" s="108">
        <v>5477</v>
      </c>
      <c r="H14" s="108">
        <v>7734.8739999999998</v>
      </c>
      <c r="I14" s="109">
        <f t="shared" si="3"/>
        <v>241.22407465921626</v>
      </c>
      <c r="J14" s="109">
        <f t="shared" si="4"/>
        <v>99.999762101010617</v>
      </c>
      <c r="K14" s="109"/>
    </row>
    <row r="15" spans="1:11" ht="17.25" customHeight="1" x14ac:dyDescent="0.25">
      <c r="A15" s="105" t="s">
        <v>5</v>
      </c>
      <c r="B15" s="106" t="s">
        <v>191</v>
      </c>
      <c r="C15" s="107">
        <f t="shared" si="2"/>
        <v>6908.5243609288955</v>
      </c>
      <c r="D15" s="107">
        <v>5408.5243609288955</v>
      </c>
      <c r="E15" s="108">
        <v>1500</v>
      </c>
      <c r="F15" s="108">
        <v>17270.948</v>
      </c>
      <c r="G15" s="108">
        <v>5408.5</v>
      </c>
      <c r="H15" s="108">
        <v>11862.448</v>
      </c>
      <c r="I15" s="109">
        <f t="shared" si="3"/>
        <v>249.99474703564351</v>
      </c>
      <c r="J15" s="109">
        <f t="shared" si="4"/>
        <v>99.999549582709264</v>
      </c>
      <c r="K15" s="109">
        <f t="shared" si="5"/>
        <v>790.8298666666667</v>
      </c>
    </row>
    <row r="16" spans="1:11" ht="17.25" customHeight="1" x14ac:dyDescent="0.25">
      <c r="A16" s="105" t="s">
        <v>6</v>
      </c>
      <c r="B16" s="106" t="s">
        <v>192</v>
      </c>
      <c r="C16" s="107">
        <f t="shared" si="2"/>
        <v>4141.2128917376713</v>
      </c>
      <c r="D16" s="107">
        <v>4141.2128917376713</v>
      </c>
      <c r="E16" s="108">
        <v>0</v>
      </c>
      <c r="F16" s="108">
        <v>8118.2539999999999</v>
      </c>
      <c r="G16" s="108">
        <v>4141.2</v>
      </c>
      <c r="H16" s="108">
        <v>3977.0540000000001</v>
      </c>
      <c r="I16" s="109">
        <f t="shared" si="3"/>
        <v>196.03565941265927</v>
      </c>
      <c r="J16" s="109">
        <f t="shared" si="4"/>
        <v>99.99968869657252</v>
      </c>
      <c r="K16" s="109"/>
    </row>
    <row r="17" spans="1:11" ht="17.25" customHeight="1" x14ac:dyDescent="0.25">
      <c r="A17" s="105" t="s">
        <v>7</v>
      </c>
      <c r="B17" s="106" t="s">
        <v>193</v>
      </c>
      <c r="C17" s="107">
        <f t="shared" si="2"/>
        <v>8103.8259571537319</v>
      </c>
      <c r="D17" s="107">
        <v>6103.8259571537319</v>
      </c>
      <c r="E17" s="108">
        <v>2000</v>
      </c>
      <c r="F17" s="108">
        <v>11246.683999999999</v>
      </c>
      <c r="G17" s="108">
        <v>6103.8</v>
      </c>
      <c r="H17" s="108">
        <v>5142.884</v>
      </c>
      <c r="I17" s="109">
        <f t="shared" si="3"/>
        <v>138.78239808533743</v>
      </c>
      <c r="J17" s="109">
        <f t="shared" si="4"/>
        <v>99.999574739615554</v>
      </c>
      <c r="K17" s="109">
        <f t="shared" si="5"/>
        <v>257.14420000000001</v>
      </c>
    </row>
    <row r="18" spans="1:11" ht="17.25" customHeight="1" x14ac:dyDescent="0.25">
      <c r="A18" s="105" t="s">
        <v>8</v>
      </c>
      <c r="B18" s="106" t="s">
        <v>194</v>
      </c>
      <c r="C18" s="107">
        <f t="shared" si="2"/>
        <v>8054.5786020210599</v>
      </c>
      <c r="D18" s="107">
        <v>6054.5786020210599</v>
      </c>
      <c r="E18" s="108">
        <v>2000</v>
      </c>
      <c r="F18" s="108">
        <v>19340.195</v>
      </c>
      <c r="G18" s="108">
        <v>6054.6</v>
      </c>
      <c r="H18" s="108">
        <v>13285.594999999999</v>
      </c>
      <c r="I18" s="109">
        <f t="shared" si="3"/>
        <v>240.11429964997978</v>
      </c>
      <c r="J18" s="109">
        <f t="shared" si="4"/>
        <v>100.00035341813769</v>
      </c>
      <c r="K18" s="109">
        <f t="shared" si="5"/>
        <v>664.27974999999992</v>
      </c>
    </row>
    <row r="19" spans="1:11" ht="17.25" customHeight="1" x14ac:dyDescent="0.25">
      <c r="A19" s="105" t="s">
        <v>9</v>
      </c>
      <c r="B19" s="106" t="s">
        <v>195</v>
      </c>
      <c r="C19" s="107">
        <f t="shared" si="2"/>
        <v>6496.2049841504258</v>
      </c>
      <c r="D19" s="107">
        <v>4496.2049841504258</v>
      </c>
      <c r="E19" s="108">
        <v>2000</v>
      </c>
      <c r="F19" s="108">
        <v>7965.2780000000002</v>
      </c>
      <c r="G19" s="108">
        <v>4496.2</v>
      </c>
      <c r="H19" s="108">
        <v>3469.078</v>
      </c>
      <c r="I19" s="109">
        <f t="shared" si="3"/>
        <v>122.6143266635497</v>
      </c>
      <c r="J19" s="109">
        <f t="shared" si="4"/>
        <v>99.999889147615733</v>
      </c>
      <c r="K19" s="109">
        <f t="shared" si="5"/>
        <v>173.4539</v>
      </c>
    </row>
    <row r="20" spans="1:11" ht="17.25" customHeight="1" x14ac:dyDescent="0.25">
      <c r="A20" s="105" t="s">
        <v>25</v>
      </c>
      <c r="B20" s="106" t="s">
        <v>196</v>
      </c>
      <c r="C20" s="107">
        <f t="shared" si="2"/>
        <v>6047.3681390576285</v>
      </c>
      <c r="D20" s="107">
        <v>4547.3681390576285</v>
      </c>
      <c r="E20" s="108">
        <v>1500</v>
      </c>
      <c r="F20" s="108">
        <v>55287.9</v>
      </c>
      <c r="G20" s="108">
        <v>4547.3999999999996</v>
      </c>
      <c r="H20" s="108">
        <v>50740.5</v>
      </c>
      <c r="I20" s="109">
        <f t="shared" si="3"/>
        <v>914.24730111793076</v>
      </c>
      <c r="J20" s="109">
        <f t="shared" si="4"/>
        <v>100.0007006457669</v>
      </c>
      <c r="K20" s="109">
        <f t="shared" si="5"/>
        <v>3382.7</v>
      </c>
    </row>
    <row r="21" spans="1:11" ht="17.25" customHeight="1" x14ac:dyDescent="0.25">
      <c r="A21" s="105" t="s">
        <v>10</v>
      </c>
      <c r="B21" s="106" t="s">
        <v>197</v>
      </c>
      <c r="C21" s="107">
        <f t="shared" si="2"/>
        <v>4664.9797262490329</v>
      </c>
      <c r="D21" s="107">
        <v>3164.9797262490329</v>
      </c>
      <c r="E21" s="108">
        <v>1500</v>
      </c>
      <c r="F21" s="108">
        <v>8240.48</v>
      </c>
      <c r="G21" s="108">
        <v>3165</v>
      </c>
      <c r="H21" s="108">
        <v>5075.4799999999996</v>
      </c>
      <c r="I21" s="109">
        <f t="shared" si="3"/>
        <v>176.64556940370494</v>
      </c>
      <c r="J21" s="109">
        <f t="shared" si="4"/>
        <v>100.00064056495526</v>
      </c>
      <c r="K21" s="109">
        <f t="shared" si="5"/>
        <v>338.3653333333333</v>
      </c>
    </row>
    <row r="22" spans="1:11" ht="17.25" customHeight="1" x14ac:dyDescent="0.25">
      <c r="A22" s="105" t="s">
        <v>27</v>
      </c>
      <c r="B22" s="106" t="s">
        <v>198</v>
      </c>
      <c r="C22" s="107">
        <f t="shared" si="2"/>
        <v>3856.4879143040189</v>
      </c>
      <c r="D22" s="107">
        <v>3856.4879143040189</v>
      </c>
      <c r="E22" s="108">
        <v>0</v>
      </c>
      <c r="F22" s="108">
        <v>7612.2389999999996</v>
      </c>
      <c r="G22" s="108">
        <v>3856.5</v>
      </c>
      <c r="H22" s="108">
        <v>3755.739</v>
      </c>
      <c r="I22" s="109">
        <f t="shared" si="3"/>
        <v>197.38786090228891</v>
      </c>
      <c r="J22" s="109">
        <f t="shared" si="4"/>
        <v>100.00031338607171</v>
      </c>
      <c r="K22" s="109"/>
    </row>
    <row r="23" spans="1:11" ht="17.25" customHeight="1" x14ac:dyDescent="0.25">
      <c r="A23" s="105" t="s">
        <v>28</v>
      </c>
      <c r="B23" s="106" t="s">
        <v>199</v>
      </c>
      <c r="C23" s="107">
        <f t="shared" si="2"/>
        <v>7991.7022351330552</v>
      </c>
      <c r="D23" s="107">
        <v>5991.7022351330552</v>
      </c>
      <c r="E23" s="108">
        <v>2000</v>
      </c>
      <c r="F23" s="108">
        <v>13504.984</v>
      </c>
      <c r="G23" s="108">
        <v>5991.7</v>
      </c>
      <c r="H23" s="108">
        <v>7513.2839999999997</v>
      </c>
      <c r="I23" s="109">
        <f t="shared" si="3"/>
        <v>168.98757739783522</v>
      </c>
      <c r="J23" s="109">
        <f t="shared" si="4"/>
        <v>99.999962696192711</v>
      </c>
      <c r="K23" s="109">
        <f t="shared" si="5"/>
        <v>375.66419999999999</v>
      </c>
    </row>
    <row r="24" spans="1:11" ht="17.25" customHeight="1" x14ac:dyDescent="0.25">
      <c r="A24" s="105" t="s">
        <v>29</v>
      </c>
      <c r="B24" s="106" t="s">
        <v>200</v>
      </c>
      <c r="C24" s="107">
        <f t="shared" si="2"/>
        <v>8914.1631561538234</v>
      </c>
      <c r="D24" s="107">
        <v>6414.1631561538234</v>
      </c>
      <c r="E24" s="108">
        <v>2500</v>
      </c>
      <c r="F24" s="108">
        <v>16540.069</v>
      </c>
      <c r="G24" s="108">
        <v>6414.2</v>
      </c>
      <c r="H24" s="108">
        <v>10125.869000000001</v>
      </c>
      <c r="I24" s="109">
        <f t="shared" si="3"/>
        <v>185.54819684427349</v>
      </c>
      <c r="J24" s="109">
        <f t="shared" si="4"/>
        <v>100.00057441392242</v>
      </c>
      <c r="K24" s="109">
        <f t="shared" si="5"/>
        <v>405.03476000000001</v>
      </c>
    </row>
    <row r="25" spans="1:11" ht="17.25" customHeight="1" x14ac:dyDescent="0.25">
      <c r="A25" s="105" t="s">
        <v>30</v>
      </c>
      <c r="B25" s="106" t="s">
        <v>201</v>
      </c>
      <c r="C25" s="107">
        <f t="shared" si="2"/>
        <v>5139.8600756778042</v>
      </c>
      <c r="D25" s="107">
        <v>4139.8600756778042</v>
      </c>
      <c r="E25" s="108">
        <v>1000</v>
      </c>
      <c r="F25" s="108">
        <v>7296.8320000000003</v>
      </c>
      <c r="G25" s="108">
        <v>4139.8999999999996</v>
      </c>
      <c r="H25" s="108">
        <v>3156.9319999999998</v>
      </c>
      <c r="I25" s="109">
        <f t="shared" si="3"/>
        <v>141.96557673873548</v>
      </c>
      <c r="J25" s="109">
        <f t="shared" si="4"/>
        <v>100.00096438820312</v>
      </c>
      <c r="K25" s="109">
        <f t="shared" si="5"/>
        <v>315.69319999999999</v>
      </c>
    </row>
    <row r="26" spans="1:11" ht="17.25" customHeight="1" x14ac:dyDescent="0.25">
      <c r="A26" s="105" t="s">
        <v>31</v>
      </c>
      <c r="B26" s="106" t="s">
        <v>202</v>
      </c>
      <c r="C26" s="107">
        <f t="shared" si="2"/>
        <v>7024.416782956735</v>
      </c>
      <c r="D26" s="107">
        <v>5024.416782956735</v>
      </c>
      <c r="E26" s="108">
        <v>2000</v>
      </c>
      <c r="F26" s="108">
        <v>9406.6440000000002</v>
      </c>
      <c r="G26" s="108">
        <v>5024.3999999999996</v>
      </c>
      <c r="H26" s="108">
        <v>4382.2439999999997</v>
      </c>
      <c r="I26" s="109">
        <f t="shared" si="3"/>
        <v>133.91352322406661</v>
      </c>
      <c r="J26" s="109">
        <f t="shared" si="4"/>
        <v>99.999665972042919</v>
      </c>
      <c r="K26" s="109">
        <f t="shared" si="5"/>
        <v>219.1122</v>
      </c>
    </row>
    <row r="27" spans="1:11" ht="17.25" customHeight="1" x14ac:dyDescent="0.25">
      <c r="A27" s="105" t="s">
        <v>32</v>
      </c>
      <c r="B27" s="106" t="s">
        <v>203</v>
      </c>
      <c r="C27" s="107">
        <f t="shared" si="2"/>
        <v>6641.4430384387115</v>
      </c>
      <c r="D27" s="107">
        <v>4641.4430384387115</v>
      </c>
      <c r="E27" s="108">
        <v>2000</v>
      </c>
      <c r="F27" s="108">
        <v>9984.6910000000007</v>
      </c>
      <c r="G27" s="108">
        <v>4641.3999999999996</v>
      </c>
      <c r="H27" s="108">
        <v>5343.2910000000002</v>
      </c>
      <c r="I27" s="109">
        <f t="shared" si="3"/>
        <v>150.3391799374256</v>
      </c>
      <c r="J27" s="109">
        <f t="shared" si="4"/>
        <v>99.999072735820405</v>
      </c>
      <c r="K27" s="109">
        <f t="shared" si="5"/>
        <v>267.16454999999996</v>
      </c>
    </row>
    <row r="28" spans="1:11" ht="17.25" customHeight="1" x14ac:dyDescent="0.25">
      <c r="A28" s="105" t="s">
        <v>33</v>
      </c>
      <c r="B28" s="106" t="s">
        <v>204</v>
      </c>
      <c r="C28" s="107">
        <f t="shared" si="2"/>
        <v>6743.8598551270243</v>
      </c>
      <c r="D28" s="107">
        <v>4243.8598551270243</v>
      </c>
      <c r="E28" s="108">
        <v>2500</v>
      </c>
      <c r="F28" s="108">
        <v>22864.071</v>
      </c>
      <c r="G28" s="108">
        <v>4243.8999999999996</v>
      </c>
      <c r="H28" s="108">
        <v>18620.170999999998</v>
      </c>
      <c r="I28" s="109">
        <f t="shared" si="3"/>
        <v>339.03538168305164</v>
      </c>
      <c r="J28" s="109">
        <f t="shared" si="4"/>
        <v>100.00094595190102</v>
      </c>
      <c r="K28" s="109">
        <f t="shared" si="5"/>
        <v>744.80683999999997</v>
      </c>
    </row>
    <row r="29" spans="1:11" ht="17.25" customHeight="1" x14ac:dyDescent="0.25">
      <c r="A29" s="105" t="s">
        <v>35</v>
      </c>
      <c r="B29" s="106" t="s">
        <v>205</v>
      </c>
      <c r="C29" s="107">
        <f t="shared" si="2"/>
        <v>8755.3355529611472</v>
      </c>
      <c r="D29" s="107">
        <v>6755.3355529611472</v>
      </c>
      <c r="E29" s="108">
        <v>2000</v>
      </c>
      <c r="F29" s="108">
        <v>46202.39</v>
      </c>
      <c r="G29" s="108">
        <v>6755.3</v>
      </c>
      <c r="H29" s="108">
        <v>39447.089999999997</v>
      </c>
      <c r="I29" s="109">
        <f t="shared" si="3"/>
        <v>527.70553133596195</v>
      </c>
      <c r="J29" s="109">
        <f t="shared" si="4"/>
        <v>99.999473705475211</v>
      </c>
      <c r="K29" s="109">
        <f t="shared" si="5"/>
        <v>1972.3544999999997</v>
      </c>
    </row>
    <row r="30" spans="1:11" ht="17.25" customHeight="1" x14ac:dyDescent="0.25">
      <c r="A30" s="105" t="s">
        <v>37</v>
      </c>
      <c r="B30" s="106" t="s">
        <v>206</v>
      </c>
      <c r="C30" s="107">
        <f t="shared" si="2"/>
        <v>7982.6083022232251</v>
      </c>
      <c r="D30" s="107">
        <v>5982.6083022232251</v>
      </c>
      <c r="E30" s="108">
        <v>2000</v>
      </c>
      <c r="F30" s="108">
        <v>16345.832</v>
      </c>
      <c r="G30" s="108">
        <v>5982.6</v>
      </c>
      <c r="H30" s="108">
        <v>10363.232</v>
      </c>
      <c r="I30" s="109">
        <f t="shared" si="3"/>
        <v>204.76805802243291</v>
      </c>
      <c r="J30" s="109">
        <f t="shared" si="4"/>
        <v>99.999861227364292</v>
      </c>
      <c r="K30" s="109">
        <f t="shared" si="5"/>
        <v>518.16160000000002</v>
      </c>
    </row>
    <row r="31" spans="1:11" ht="17.25" customHeight="1" x14ac:dyDescent="0.25">
      <c r="A31" s="105" t="s">
        <v>38</v>
      </c>
      <c r="B31" s="106" t="s">
        <v>207</v>
      </c>
      <c r="C31" s="107">
        <f t="shared" si="2"/>
        <v>8558.2092016009428</v>
      </c>
      <c r="D31" s="107">
        <v>6558.2092016009428</v>
      </c>
      <c r="E31" s="108">
        <v>2000</v>
      </c>
      <c r="F31" s="108">
        <v>11615.679</v>
      </c>
      <c r="G31" s="108">
        <v>6558.2</v>
      </c>
      <c r="H31" s="108">
        <v>5057.4790000000003</v>
      </c>
      <c r="I31" s="109">
        <f t="shared" si="3"/>
        <v>135.72557910628208</v>
      </c>
      <c r="J31" s="109">
        <f t="shared" si="4"/>
        <v>99.999859693390974</v>
      </c>
      <c r="K31" s="109">
        <f t="shared" si="5"/>
        <v>252.87394999999998</v>
      </c>
    </row>
    <row r="32" spans="1:11" ht="17.25" customHeight="1" x14ac:dyDescent="0.25">
      <c r="A32" s="105" t="s">
        <v>39</v>
      </c>
      <c r="B32" s="106" t="s">
        <v>208</v>
      </c>
      <c r="C32" s="107">
        <f t="shared" si="2"/>
        <v>7222.5846988840422</v>
      </c>
      <c r="D32" s="107">
        <v>5222.5846988840422</v>
      </c>
      <c r="E32" s="108">
        <v>2000</v>
      </c>
      <c r="F32" s="108">
        <v>26087.025000000001</v>
      </c>
      <c r="G32" s="108">
        <v>5222.6000000000004</v>
      </c>
      <c r="H32" s="108">
        <v>20864.424999999999</v>
      </c>
      <c r="I32" s="109">
        <f t="shared" si="3"/>
        <v>361.1868339049135</v>
      </c>
      <c r="J32" s="109">
        <f t="shared" si="4"/>
        <v>100.00029297975696</v>
      </c>
      <c r="K32" s="109">
        <f t="shared" si="5"/>
        <v>1043.2212500000001</v>
      </c>
    </row>
    <row r="33" spans="1:11" x14ac:dyDescent="0.25">
      <c r="A33" s="155"/>
      <c r="B33" s="155"/>
      <c r="C33" s="155"/>
      <c r="D33" s="155"/>
      <c r="E33" s="155"/>
      <c r="F33" s="155"/>
      <c r="G33" s="155"/>
      <c r="H33" s="155"/>
      <c r="I33" s="155"/>
      <c r="J33" s="155"/>
      <c r="K33" s="155"/>
    </row>
    <row r="34" spans="1:11" x14ac:dyDescent="0.25">
      <c r="A34" s="156" t="s">
        <v>11</v>
      </c>
      <c r="B34" s="156"/>
      <c r="C34" s="156"/>
      <c r="D34" s="156"/>
      <c r="E34" s="156"/>
      <c r="F34" s="156"/>
      <c r="G34" s="156"/>
      <c r="H34" s="156"/>
      <c r="I34" s="156"/>
      <c r="J34" s="156"/>
      <c r="K34" s="156"/>
    </row>
  </sheetData>
  <mergeCells count="21">
    <mergeCell ref="A1:E1"/>
    <mergeCell ref="F1:K1"/>
    <mergeCell ref="A3:K3"/>
    <mergeCell ref="A6:K6"/>
    <mergeCell ref="A7:A9"/>
    <mergeCell ref="B7:B9"/>
    <mergeCell ref="C7:E7"/>
    <mergeCell ref="F7:H7"/>
    <mergeCell ref="I7:K7"/>
    <mergeCell ref="A4:K4"/>
    <mergeCell ref="A33:K33"/>
    <mergeCell ref="A34:K34"/>
    <mergeCell ref="E8:E9"/>
    <mergeCell ref="H8:H9"/>
    <mergeCell ref="K8:K9"/>
    <mergeCell ref="I8:I9"/>
    <mergeCell ref="J8:J9"/>
    <mergeCell ref="C8:C9"/>
    <mergeCell ref="D8:D9"/>
    <mergeCell ref="F8:F9"/>
    <mergeCell ref="G8:G9"/>
  </mergeCells>
  <pageMargins left="0.70866141732283472" right="0.23622047244094491" top="0.47244094488188981" bottom="0.2" header="0.31496062992125984" footer="0.31496062992125984"/>
  <pageSetup paperSize="9" orientation="landscape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5"/>
  <sheetViews>
    <sheetView showGridLines="0" topLeftCell="A10" workbookViewId="0">
      <selection activeCell="J9" sqref="J9"/>
    </sheetView>
  </sheetViews>
  <sheetFormatPr defaultColWidth="9.109375" defaultRowHeight="14.4" x14ac:dyDescent="0.3"/>
  <cols>
    <col min="1" max="1" width="7" style="1" customWidth="1"/>
    <col min="2" max="2" width="17.88671875" style="1" customWidth="1"/>
    <col min="3" max="3" width="7" style="1" customWidth="1"/>
    <col min="4" max="4" width="8" style="1" customWidth="1"/>
    <col min="5" max="14" width="7" style="1" customWidth="1"/>
    <col min="15" max="15" width="0.6640625" style="1" customWidth="1"/>
    <col min="16" max="16384" width="9.109375" style="1"/>
  </cols>
  <sheetData>
    <row r="1" spans="1:14" ht="45" customHeight="1" x14ac:dyDescent="0.3">
      <c r="A1" s="119" t="s">
        <v>0</v>
      </c>
      <c r="B1" s="119"/>
      <c r="C1" s="120"/>
      <c r="D1" s="120"/>
      <c r="E1" s="120"/>
      <c r="F1" s="120"/>
      <c r="K1" s="120" t="s">
        <v>212</v>
      </c>
      <c r="L1" s="120"/>
      <c r="M1" s="120"/>
      <c r="N1" s="120"/>
    </row>
    <row r="2" spans="1:14" x14ac:dyDescent="0.3">
      <c r="A2" s="2" t="s">
        <v>11</v>
      </c>
    </row>
    <row r="3" spans="1:14" x14ac:dyDescent="0.3">
      <c r="A3" s="121" t="s">
        <v>213</v>
      </c>
      <c r="B3" s="121"/>
      <c r="C3" s="121"/>
      <c r="D3" s="121"/>
      <c r="E3" s="121"/>
      <c r="F3" s="121"/>
      <c r="G3" s="121"/>
      <c r="H3" s="121"/>
      <c r="I3" s="121"/>
      <c r="J3" s="121"/>
      <c r="K3" s="121"/>
      <c r="L3" s="121"/>
      <c r="M3" s="121"/>
      <c r="N3" s="121"/>
    </row>
    <row r="4" spans="1:14" x14ac:dyDescent="0.3">
      <c r="A4" s="122" t="s">
        <v>72</v>
      </c>
      <c r="B4" s="122"/>
      <c r="C4" s="122"/>
      <c r="D4" s="122"/>
      <c r="E4" s="122"/>
      <c r="F4" s="122"/>
      <c r="G4" s="122"/>
      <c r="H4" s="122"/>
      <c r="I4" s="122"/>
      <c r="J4" s="122"/>
      <c r="K4" s="122"/>
      <c r="L4" s="122"/>
      <c r="M4" s="122"/>
      <c r="N4" s="122"/>
    </row>
    <row r="5" spans="1:14" x14ac:dyDescent="0.3">
      <c r="A5" s="2" t="s">
        <v>11</v>
      </c>
    </row>
    <row r="6" spans="1:14" x14ac:dyDescent="0.3">
      <c r="A6" s="123"/>
      <c r="B6" s="123"/>
      <c r="C6" s="123"/>
      <c r="L6" s="123" t="s">
        <v>69</v>
      </c>
      <c r="M6" s="123"/>
      <c r="N6" s="123"/>
    </row>
    <row r="7" spans="1:14" x14ac:dyDescent="0.3">
      <c r="A7" s="2" t="s">
        <v>11</v>
      </c>
    </row>
    <row r="8" spans="1:14" x14ac:dyDescent="0.3">
      <c r="A8" s="171" t="s">
        <v>11</v>
      </c>
      <c r="B8" s="171"/>
      <c r="C8" s="172" t="s">
        <v>73</v>
      </c>
      <c r="D8" s="172"/>
      <c r="E8" s="172" t="s">
        <v>79</v>
      </c>
      <c r="F8" s="172"/>
      <c r="G8" s="172"/>
      <c r="H8" s="172"/>
      <c r="I8" s="172"/>
      <c r="J8" s="172" t="s">
        <v>100</v>
      </c>
      <c r="K8" s="172"/>
      <c r="L8" s="172"/>
      <c r="M8" s="172"/>
      <c r="N8" s="172"/>
    </row>
    <row r="9" spans="1:14" ht="141.75" customHeight="1" x14ac:dyDescent="0.3">
      <c r="A9" s="110" t="s">
        <v>12</v>
      </c>
      <c r="B9" s="110" t="s">
        <v>13</v>
      </c>
      <c r="C9" s="111" t="s">
        <v>1</v>
      </c>
      <c r="D9" s="111" t="s">
        <v>214</v>
      </c>
      <c r="E9" s="111" t="s">
        <v>1</v>
      </c>
      <c r="F9" s="111" t="s">
        <v>214</v>
      </c>
      <c r="G9" s="111" t="s">
        <v>215</v>
      </c>
      <c r="H9" s="111" t="s">
        <v>222</v>
      </c>
      <c r="I9" s="111" t="s">
        <v>223</v>
      </c>
      <c r="J9" s="111" t="s">
        <v>1</v>
      </c>
      <c r="K9" s="111" t="s">
        <v>214</v>
      </c>
      <c r="L9" s="111" t="s">
        <v>218</v>
      </c>
      <c r="M9" s="111" t="s">
        <v>216</v>
      </c>
      <c r="N9" s="111" t="s">
        <v>217</v>
      </c>
    </row>
    <row r="10" spans="1:14" s="92" customFormat="1" x14ac:dyDescent="0.3">
      <c r="A10" s="112"/>
      <c r="B10" s="113" t="s">
        <v>1</v>
      </c>
      <c r="C10" s="114">
        <v>0</v>
      </c>
      <c r="D10" s="114">
        <v>0</v>
      </c>
      <c r="E10" s="114">
        <v>1967.4259999999999</v>
      </c>
      <c r="F10" s="114">
        <v>1967.4259999999999</v>
      </c>
      <c r="G10" s="114">
        <v>1967.4259999999999</v>
      </c>
      <c r="H10" s="114">
        <v>1967.4259999999999</v>
      </c>
      <c r="I10" s="114">
        <v>1967.4259999999999</v>
      </c>
      <c r="J10" s="115"/>
      <c r="K10" s="115"/>
      <c r="L10" s="115"/>
      <c r="M10" s="115"/>
      <c r="N10" s="115"/>
    </row>
    <row r="11" spans="1:14" s="92" customFormat="1" x14ac:dyDescent="0.3">
      <c r="A11" s="113" t="s">
        <v>15</v>
      </c>
      <c r="B11" s="113" t="s">
        <v>219</v>
      </c>
      <c r="C11" s="114">
        <v>0</v>
      </c>
      <c r="D11" s="114">
        <v>0</v>
      </c>
      <c r="E11" s="114">
        <v>617.47</v>
      </c>
      <c r="F11" s="114">
        <v>617.47</v>
      </c>
      <c r="G11" s="114">
        <v>617.47</v>
      </c>
      <c r="H11" s="114">
        <v>617.47</v>
      </c>
      <c r="I11" s="114">
        <v>617.47</v>
      </c>
      <c r="J11" s="115"/>
      <c r="K11" s="115"/>
      <c r="L11" s="115"/>
      <c r="M11" s="115"/>
      <c r="N11" s="115"/>
    </row>
    <row r="12" spans="1:14" x14ac:dyDescent="0.3">
      <c r="A12" s="116" t="s">
        <v>2</v>
      </c>
      <c r="B12" s="116" t="s">
        <v>220</v>
      </c>
      <c r="C12" s="117">
        <v>0</v>
      </c>
      <c r="D12" s="117">
        <v>0</v>
      </c>
      <c r="E12" s="117">
        <v>617.47</v>
      </c>
      <c r="F12" s="117">
        <v>617.47</v>
      </c>
      <c r="G12" s="117">
        <v>617.47</v>
      </c>
      <c r="H12" s="117">
        <v>617.47</v>
      </c>
      <c r="I12" s="117">
        <v>617.47</v>
      </c>
      <c r="J12" s="118"/>
      <c r="K12" s="118"/>
      <c r="L12" s="118"/>
      <c r="M12" s="118"/>
      <c r="N12" s="118"/>
    </row>
    <row r="13" spans="1:14" s="92" customFormat="1" x14ac:dyDescent="0.3">
      <c r="A13" s="113" t="s">
        <v>40</v>
      </c>
      <c r="B13" s="113" t="s">
        <v>221</v>
      </c>
      <c r="C13" s="114">
        <v>0</v>
      </c>
      <c r="D13" s="114">
        <v>0</v>
      </c>
      <c r="E13" s="114">
        <v>1349.9559999999999</v>
      </c>
      <c r="F13" s="114">
        <v>1349.9559999999999</v>
      </c>
      <c r="G13" s="114">
        <v>1349.9559999999999</v>
      </c>
      <c r="H13" s="114">
        <v>1349.9559999999999</v>
      </c>
      <c r="I13" s="114">
        <v>1349.9559999999999</v>
      </c>
      <c r="J13" s="115"/>
      <c r="K13" s="115"/>
      <c r="L13" s="115"/>
      <c r="M13" s="115"/>
      <c r="N13" s="115"/>
    </row>
    <row r="14" spans="1:14" x14ac:dyDescent="0.3">
      <c r="A14" s="2" t="s">
        <v>11</v>
      </c>
    </row>
    <row r="15" spans="1:14" ht="26.85" customHeight="1" x14ac:dyDescent="0.3">
      <c r="A15" s="153"/>
      <c r="B15" s="153"/>
      <c r="C15" s="153"/>
      <c r="D15" s="153"/>
      <c r="E15" s="153"/>
      <c r="F15" s="153"/>
      <c r="G15" s="153"/>
      <c r="H15" s="153"/>
      <c r="I15" s="153"/>
      <c r="J15" s="153"/>
      <c r="K15" s="153"/>
      <c r="L15" s="153"/>
      <c r="M15" s="153"/>
      <c r="N15" s="153"/>
    </row>
  </sheetData>
  <mergeCells count="12">
    <mergeCell ref="A15:N15"/>
    <mergeCell ref="L6:N6"/>
    <mergeCell ref="K1:N1"/>
    <mergeCell ref="A1:B1"/>
    <mergeCell ref="C1:F1"/>
    <mergeCell ref="A3:N3"/>
    <mergeCell ref="A4:N4"/>
    <mergeCell ref="A6:C6"/>
    <mergeCell ref="A8:B8"/>
    <mergeCell ref="C8:D8"/>
    <mergeCell ref="E8:I8"/>
    <mergeCell ref="J8:N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4</vt:i4>
      </vt:variant>
    </vt:vector>
  </HeadingPairs>
  <TitlesOfParts>
    <vt:vector size="10" baseType="lpstr">
      <vt:lpstr>96CK</vt:lpstr>
      <vt:lpstr>97 CK</vt:lpstr>
      <vt:lpstr>99 CK</vt:lpstr>
      <vt:lpstr>100 CK</vt:lpstr>
      <vt:lpstr>101CK</vt:lpstr>
      <vt:lpstr>102CK</vt:lpstr>
      <vt:lpstr>'100 CK'!page\x2dtotal</vt:lpstr>
      <vt:lpstr>'101CK'!page\x2dtotal</vt:lpstr>
      <vt:lpstr>'100 CK'!page\x2dtotal\x2dmaster0</vt:lpstr>
      <vt:lpstr>'101CK'!page\x2dtotal\x2dmaster0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2021-06-08T07:30:51Z</dcterms:created>
  <dcterms:modified xsi:type="dcterms:W3CDTF">2023-10-12T03:57:16Z</dcterms:modified>
</cp:coreProperties>
</file>